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HT1080" sheetId="1" r:id="rId1"/>
    <sheet name="CS2KO-HT1080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3" i="2" l="1"/>
  <c r="I63" i="2"/>
  <c r="E63" i="2"/>
  <c r="P62" i="2"/>
  <c r="I62" i="2"/>
  <c r="E62" i="2"/>
  <c r="P61" i="2"/>
  <c r="I61" i="2"/>
  <c r="E61" i="2"/>
  <c r="P60" i="2"/>
  <c r="I60" i="2"/>
  <c r="E60" i="2"/>
  <c r="P59" i="2"/>
  <c r="I59" i="2"/>
  <c r="E59" i="2"/>
  <c r="P58" i="2"/>
  <c r="I58" i="2"/>
  <c r="E58" i="2"/>
  <c r="P57" i="2"/>
  <c r="I57" i="2"/>
  <c r="E57" i="2"/>
  <c r="P56" i="2"/>
  <c r="I56" i="2"/>
  <c r="E56" i="2"/>
  <c r="P55" i="2"/>
  <c r="I55" i="2"/>
  <c r="E55" i="2"/>
  <c r="P54" i="2"/>
  <c r="I54" i="2"/>
  <c r="E54" i="2"/>
  <c r="P53" i="2"/>
  <c r="I53" i="2"/>
  <c r="E53" i="2"/>
  <c r="P52" i="2"/>
  <c r="I52" i="2"/>
  <c r="E52" i="2"/>
  <c r="P51" i="2"/>
  <c r="I51" i="2"/>
  <c r="E51" i="2"/>
  <c r="P50" i="2"/>
  <c r="I50" i="2"/>
  <c r="E50" i="2"/>
  <c r="P49" i="2"/>
  <c r="I49" i="2"/>
  <c r="E49" i="2"/>
  <c r="P48" i="2"/>
  <c r="I48" i="2"/>
  <c r="E48" i="2"/>
  <c r="P47" i="2"/>
  <c r="I47" i="2"/>
  <c r="E47" i="2"/>
  <c r="P46" i="2"/>
  <c r="I46" i="2"/>
  <c r="E46" i="2"/>
  <c r="P45" i="2"/>
  <c r="I45" i="2"/>
  <c r="E45" i="2"/>
  <c r="P44" i="2"/>
  <c r="I44" i="2"/>
  <c r="E44" i="2"/>
  <c r="P43" i="2"/>
  <c r="I43" i="2"/>
  <c r="E43" i="2"/>
  <c r="P42" i="2"/>
  <c r="I42" i="2"/>
  <c r="E42" i="2"/>
  <c r="P41" i="2"/>
  <c r="I41" i="2"/>
  <c r="E41" i="2"/>
  <c r="P40" i="2"/>
  <c r="I40" i="2"/>
  <c r="E40" i="2"/>
  <c r="P39" i="2"/>
  <c r="I39" i="2"/>
  <c r="E39" i="2"/>
  <c r="P38" i="2"/>
  <c r="I38" i="2"/>
  <c r="E38" i="2"/>
  <c r="P37" i="2"/>
  <c r="I37" i="2"/>
  <c r="E37" i="2"/>
  <c r="P36" i="2"/>
  <c r="I36" i="2"/>
  <c r="E36" i="2"/>
  <c r="P35" i="2"/>
  <c r="I35" i="2"/>
  <c r="E35" i="2"/>
  <c r="P34" i="2"/>
  <c r="I34" i="2"/>
  <c r="E34" i="2"/>
  <c r="P33" i="2"/>
  <c r="I33" i="2"/>
  <c r="E33" i="2"/>
  <c r="P32" i="2"/>
  <c r="I32" i="2"/>
  <c r="E32" i="2"/>
  <c r="P31" i="2"/>
  <c r="I31" i="2"/>
  <c r="E31" i="2"/>
  <c r="P30" i="2"/>
  <c r="I30" i="2"/>
  <c r="E30" i="2"/>
  <c r="P29" i="2"/>
  <c r="I29" i="2"/>
  <c r="E29" i="2"/>
  <c r="P28" i="2"/>
  <c r="I28" i="2"/>
  <c r="E28" i="2"/>
  <c r="P27" i="2"/>
  <c r="I27" i="2"/>
  <c r="E27" i="2"/>
  <c r="P26" i="2"/>
  <c r="I26" i="2"/>
  <c r="E26" i="2"/>
  <c r="P25" i="2"/>
  <c r="I25" i="2"/>
  <c r="E25" i="2"/>
  <c r="P24" i="2"/>
  <c r="I24" i="2"/>
  <c r="E24" i="2"/>
  <c r="P23" i="2"/>
  <c r="I23" i="2"/>
  <c r="E23" i="2"/>
  <c r="P22" i="2"/>
  <c r="I22" i="2"/>
  <c r="E22" i="2"/>
  <c r="P21" i="2"/>
  <c r="I21" i="2"/>
  <c r="E21" i="2"/>
  <c r="P20" i="2"/>
  <c r="I20" i="2"/>
  <c r="E20" i="2"/>
  <c r="P19" i="2"/>
  <c r="I19" i="2"/>
  <c r="E19" i="2"/>
  <c r="P18" i="2"/>
  <c r="I18" i="2"/>
  <c r="E18" i="2"/>
  <c r="F18" i="2" s="1"/>
  <c r="G18" i="2" s="1"/>
  <c r="H18" i="2" s="1"/>
  <c r="P17" i="2"/>
  <c r="I17" i="2"/>
  <c r="E17" i="2"/>
  <c r="F17" i="2" s="1"/>
  <c r="G17" i="2" s="1"/>
  <c r="H17" i="2" s="1"/>
  <c r="P16" i="2"/>
  <c r="I16" i="2"/>
  <c r="E16" i="2"/>
  <c r="P15" i="2"/>
  <c r="I15" i="2"/>
  <c r="E15" i="2"/>
  <c r="F15" i="2" s="1"/>
  <c r="G15" i="2" s="1"/>
  <c r="H15" i="2" s="1"/>
  <c r="P14" i="2"/>
  <c r="I14" i="2"/>
  <c r="E14" i="2"/>
  <c r="P13" i="2"/>
  <c r="I13" i="2"/>
  <c r="E13" i="2"/>
  <c r="P12" i="2"/>
  <c r="I12" i="2"/>
  <c r="E12" i="2"/>
  <c r="P11" i="2"/>
  <c r="I11" i="2"/>
  <c r="E11" i="2"/>
  <c r="P10" i="2"/>
  <c r="I10" i="2"/>
  <c r="E10" i="2"/>
  <c r="P9" i="2"/>
  <c r="I9" i="2"/>
  <c r="E9" i="2"/>
  <c r="P8" i="2"/>
  <c r="I8" i="2"/>
  <c r="E8" i="2"/>
  <c r="P7" i="2"/>
  <c r="I7" i="2"/>
  <c r="E7" i="2"/>
  <c r="P6" i="2"/>
  <c r="I6" i="2"/>
  <c r="E6" i="2"/>
  <c r="P5" i="2"/>
  <c r="I5" i="2"/>
  <c r="E5" i="2"/>
  <c r="P4" i="2"/>
  <c r="I4" i="2"/>
  <c r="E4" i="2"/>
  <c r="P3" i="2"/>
  <c r="I3" i="2"/>
  <c r="E3" i="2"/>
  <c r="P2" i="2"/>
  <c r="E2" i="2"/>
  <c r="R59" i="1"/>
  <c r="N59" i="1"/>
  <c r="M59" i="1"/>
  <c r="L59" i="1"/>
  <c r="K59" i="1"/>
  <c r="O59" i="1" s="1"/>
  <c r="P59" i="1" s="1"/>
  <c r="G59" i="1"/>
  <c r="H59" i="1" s="1"/>
  <c r="I59" i="1" s="1"/>
  <c r="J59" i="1" s="1"/>
  <c r="R58" i="1"/>
  <c r="N58" i="1"/>
  <c r="M58" i="1"/>
  <c r="L58" i="1"/>
  <c r="K58" i="1"/>
  <c r="O58" i="1" s="1"/>
  <c r="P58" i="1" s="1"/>
  <c r="G58" i="1"/>
  <c r="H58" i="1" s="1"/>
  <c r="I58" i="1" s="1"/>
  <c r="J58" i="1" s="1"/>
  <c r="R57" i="1"/>
  <c r="N57" i="1"/>
  <c r="M57" i="1"/>
  <c r="L57" i="1"/>
  <c r="K57" i="1"/>
  <c r="O57" i="1" s="1"/>
  <c r="P57" i="1" s="1"/>
  <c r="G57" i="1"/>
  <c r="H57" i="1" s="1"/>
  <c r="I57" i="1" s="1"/>
  <c r="J57" i="1" s="1"/>
  <c r="R56" i="1"/>
  <c r="N56" i="1"/>
  <c r="M56" i="1"/>
  <c r="L56" i="1"/>
  <c r="K56" i="1"/>
  <c r="O56" i="1" s="1"/>
  <c r="P56" i="1" s="1"/>
  <c r="G56" i="1"/>
  <c r="H56" i="1" s="1"/>
  <c r="I56" i="1" s="1"/>
  <c r="J56" i="1" s="1"/>
  <c r="R55" i="1"/>
  <c r="N55" i="1"/>
  <c r="M55" i="1"/>
  <c r="L55" i="1"/>
  <c r="K55" i="1"/>
  <c r="O55" i="1" s="1"/>
  <c r="P55" i="1" s="1"/>
  <c r="G55" i="1"/>
  <c r="H55" i="1" s="1"/>
  <c r="I55" i="1" s="1"/>
  <c r="J55" i="1" s="1"/>
  <c r="R54" i="1"/>
  <c r="N54" i="1"/>
  <c r="M54" i="1"/>
  <c r="L54" i="1"/>
  <c r="K54" i="1"/>
  <c r="O54" i="1" s="1"/>
  <c r="P54" i="1" s="1"/>
  <c r="G54" i="1"/>
  <c r="H54" i="1" s="1"/>
  <c r="I54" i="1" s="1"/>
  <c r="J54" i="1" s="1"/>
  <c r="R53" i="1"/>
  <c r="N53" i="1"/>
  <c r="M53" i="1"/>
  <c r="L53" i="1"/>
  <c r="K53" i="1"/>
  <c r="O53" i="1" s="1"/>
  <c r="P53" i="1" s="1"/>
  <c r="G53" i="1"/>
  <c r="H53" i="1" s="1"/>
  <c r="I53" i="1" s="1"/>
  <c r="J53" i="1" s="1"/>
  <c r="R52" i="1"/>
  <c r="N52" i="1"/>
  <c r="M52" i="1"/>
  <c r="L52" i="1"/>
  <c r="K52" i="1"/>
  <c r="O52" i="1" s="1"/>
  <c r="P52" i="1" s="1"/>
  <c r="G52" i="1"/>
  <c r="H52" i="1" s="1"/>
  <c r="I52" i="1" s="1"/>
  <c r="J52" i="1" s="1"/>
  <c r="R51" i="1"/>
  <c r="N51" i="1"/>
  <c r="M51" i="1"/>
  <c r="L51" i="1"/>
  <c r="K51" i="1"/>
  <c r="O51" i="1" s="1"/>
  <c r="P51" i="1" s="1"/>
  <c r="G51" i="1"/>
  <c r="H51" i="1" s="1"/>
  <c r="I51" i="1" s="1"/>
  <c r="J51" i="1" s="1"/>
  <c r="R50" i="1"/>
  <c r="N50" i="1"/>
  <c r="M50" i="1"/>
  <c r="L50" i="1"/>
  <c r="K50" i="1"/>
  <c r="O50" i="1" s="1"/>
  <c r="P50" i="1" s="1"/>
  <c r="G50" i="1"/>
  <c r="H50" i="1" s="1"/>
  <c r="I50" i="1" s="1"/>
  <c r="J50" i="1" s="1"/>
  <c r="R49" i="1"/>
  <c r="N49" i="1"/>
  <c r="M49" i="1"/>
  <c r="L49" i="1"/>
  <c r="K49" i="1"/>
  <c r="O49" i="1" s="1"/>
  <c r="P49" i="1" s="1"/>
  <c r="G49" i="1"/>
  <c r="H49" i="1" s="1"/>
  <c r="I49" i="1" s="1"/>
  <c r="J49" i="1" s="1"/>
  <c r="R48" i="1"/>
  <c r="N48" i="1"/>
  <c r="M48" i="1"/>
  <c r="L48" i="1"/>
  <c r="K48" i="1"/>
  <c r="O48" i="1" s="1"/>
  <c r="P48" i="1" s="1"/>
  <c r="G48" i="1"/>
  <c r="H48" i="1" s="1"/>
  <c r="I48" i="1" s="1"/>
  <c r="J48" i="1" s="1"/>
  <c r="R47" i="1"/>
  <c r="N47" i="1"/>
  <c r="M47" i="1"/>
  <c r="L47" i="1"/>
  <c r="K47" i="1"/>
  <c r="O47" i="1" s="1"/>
  <c r="P47" i="1" s="1"/>
  <c r="G47" i="1"/>
  <c r="H47" i="1" s="1"/>
  <c r="I47" i="1" s="1"/>
  <c r="J47" i="1" s="1"/>
  <c r="R46" i="1"/>
  <c r="N46" i="1"/>
  <c r="M46" i="1"/>
  <c r="L46" i="1"/>
  <c r="K46" i="1"/>
  <c r="O46" i="1" s="1"/>
  <c r="P46" i="1" s="1"/>
  <c r="G46" i="1"/>
  <c r="H46" i="1" s="1"/>
  <c r="I46" i="1" s="1"/>
  <c r="J46" i="1" s="1"/>
  <c r="U45" i="1"/>
  <c r="R45" i="1"/>
  <c r="N45" i="1"/>
  <c r="M45" i="1"/>
  <c r="L45" i="1"/>
  <c r="K45" i="1"/>
  <c r="O45" i="1" s="1"/>
  <c r="P45" i="1" s="1"/>
  <c r="H45" i="1"/>
  <c r="I45" i="1" s="1"/>
  <c r="J45" i="1" s="1"/>
  <c r="G45" i="1"/>
  <c r="R44" i="1"/>
  <c r="N44" i="1"/>
  <c r="M44" i="1"/>
  <c r="L44" i="1"/>
  <c r="K44" i="1"/>
  <c r="O44" i="1" s="1"/>
  <c r="P44" i="1" s="1"/>
  <c r="H44" i="1"/>
  <c r="I44" i="1" s="1"/>
  <c r="J44" i="1" s="1"/>
  <c r="G44" i="1"/>
  <c r="R43" i="1"/>
  <c r="N43" i="1"/>
  <c r="M43" i="1"/>
  <c r="L43" i="1"/>
  <c r="K43" i="1"/>
  <c r="H43" i="1"/>
  <c r="I43" i="1" s="1"/>
  <c r="J43" i="1" s="1"/>
  <c r="G43" i="1"/>
  <c r="R42" i="1"/>
  <c r="N42" i="1"/>
  <c r="M42" i="1"/>
  <c r="L42" i="1"/>
  <c r="K42" i="1"/>
  <c r="H42" i="1"/>
  <c r="I42" i="1" s="1"/>
  <c r="J42" i="1" s="1"/>
  <c r="G42" i="1"/>
  <c r="R41" i="1"/>
  <c r="N41" i="1"/>
  <c r="M41" i="1"/>
  <c r="L41" i="1"/>
  <c r="K41" i="1"/>
  <c r="H41" i="1"/>
  <c r="I41" i="1" s="1"/>
  <c r="J41" i="1" s="1"/>
  <c r="G41" i="1"/>
  <c r="R40" i="1"/>
  <c r="N40" i="1"/>
  <c r="M40" i="1"/>
  <c r="L40" i="1"/>
  <c r="K40" i="1"/>
  <c r="H40" i="1"/>
  <c r="I40" i="1" s="1"/>
  <c r="J40" i="1" s="1"/>
  <c r="G40" i="1"/>
  <c r="R39" i="1"/>
  <c r="N39" i="1"/>
  <c r="M39" i="1"/>
  <c r="L39" i="1"/>
  <c r="K39" i="1"/>
  <c r="H39" i="1"/>
  <c r="I39" i="1" s="1"/>
  <c r="J39" i="1" s="1"/>
  <c r="G39" i="1"/>
  <c r="R38" i="1"/>
  <c r="N38" i="1"/>
  <c r="M38" i="1"/>
  <c r="L38" i="1"/>
  <c r="K38" i="1"/>
  <c r="H38" i="1"/>
  <c r="I38" i="1" s="1"/>
  <c r="J38" i="1" s="1"/>
  <c r="G38" i="1"/>
  <c r="R37" i="1"/>
  <c r="N37" i="1"/>
  <c r="M37" i="1"/>
  <c r="L37" i="1"/>
  <c r="K37" i="1"/>
  <c r="H37" i="1"/>
  <c r="I37" i="1" s="1"/>
  <c r="J37" i="1" s="1"/>
  <c r="G37" i="1"/>
  <c r="R36" i="1"/>
  <c r="N36" i="1"/>
  <c r="M36" i="1"/>
  <c r="L36" i="1"/>
  <c r="K36" i="1"/>
  <c r="H36" i="1"/>
  <c r="I36" i="1" s="1"/>
  <c r="J36" i="1" s="1"/>
  <c r="G36" i="1"/>
  <c r="R35" i="1"/>
  <c r="N35" i="1"/>
  <c r="M35" i="1"/>
  <c r="L35" i="1"/>
  <c r="K35" i="1"/>
  <c r="H35" i="1"/>
  <c r="I35" i="1" s="1"/>
  <c r="J35" i="1" s="1"/>
  <c r="G35" i="1"/>
  <c r="R34" i="1"/>
  <c r="N34" i="1"/>
  <c r="M34" i="1"/>
  <c r="L34" i="1"/>
  <c r="K34" i="1"/>
  <c r="H34" i="1"/>
  <c r="I34" i="1" s="1"/>
  <c r="J34" i="1" s="1"/>
  <c r="G34" i="1"/>
  <c r="R33" i="1"/>
  <c r="N33" i="1"/>
  <c r="M33" i="1"/>
  <c r="L33" i="1"/>
  <c r="K33" i="1"/>
  <c r="H33" i="1"/>
  <c r="I33" i="1" s="1"/>
  <c r="J33" i="1" s="1"/>
  <c r="G33" i="1"/>
  <c r="R32" i="1"/>
  <c r="N32" i="1"/>
  <c r="M32" i="1"/>
  <c r="L32" i="1"/>
  <c r="K32" i="1"/>
  <c r="H32" i="1"/>
  <c r="I32" i="1" s="1"/>
  <c r="J32" i="1" s="1"/>
  <c r="G32" i="1"/>
  <c r="R31" i="1"/>
  <c r="N31" i="1"/>
  <c r="M31" i="1"/>
  <c r="L31" i="1"/>
  <c r="K31" i="1"/>
  <c r="H31" i="1"/>
  <c r="I31" i="1" s="1"/>
  <c r="J31" i="1" s="1"/>
  <c r="G31" i="1"/>
  <c r="R30" i="1"/>
  <c r="N30" i="1"/>
  <c r="M30" i="1"/>
  <c r="L30" i="1"/>
  <c r="K30" i="1"/>
  <c r="H30" i="1"/>
  <c r="I30" i="1" s="1"/>
  <c r="J30" i="1" s="1"/>
  <c r="G30" i="1"/>
  <c r="R29" i="1"/>
  <c r="N29" i="1"/>
  <c r="M29" i="1"/>
  <c r="L29" i="1"/>
  <c r="K29" i="1"/>
  <c r="H29" i="1"/>
  <c r="I29" i="1" s="1"/>
  <c r="J29" i="1" s="1"/>
  <c r="G29" i="1"/>
  <c r="R28" i="1"/>
  <c r="N28" i="1"/>
  <c r="M28" i="1"/>
  <c r="L28" i="1"/>
  <c r="K28" i="1"/>
  <c r="H28" i="1"/>
  <c r="I28" i="1" s="1"/>
  <c r="J28" i="1" s="1"/>
  <c r="G28" i="1"/>
  <c r="R27" i="1"/>
  <c r="N27" i="1"/>
  <c r="M27" i="1"/>
  <c r="L27" i="1"/>
  <c r="K27" i="1"/>
  <c r="H27" i="1"/>
  <c r="I27" i="1" s="1"/>
  <c r="J27" i="1" s="1"/>
  <c r="G27" i="1"/>
  <c r="R26" i="1"/>
  <c r="N26" i="1"/>
  <c r="M26" i="1"/>
  <c r="L26" i="1"/>
  <c r="K26" i="1"/>
  <c r="H26" i="1"/>
  <c r="I26" i="1" s="1"/>
  <c r="J26" i="1" s="1"/>
  <c r="G26" i="1"/>
  <c r="R25" i="1"/>
  <c r="N25" i="1"/>
  <c r="M25" i="1"/>
  <c r="L25" i="1"/>
  <c r="K25" i="1"/>
  <c r="H25" i="1"/>
  <c r="I25" i="1" s="1"/>
  <c r="J25" i="1" s="1"/>
  <c r="G25" i="1"/>
  <c r="R24" i="1"/>
  <c r="N24" i="1"/>
  <c r="M24" i="1"/>
  <c r="L24" i="1"/>
  <c r="K24" i="1"/>
  <c r="H24" i="1"/>
  <c r="I24" i="1" s="1"/>
  <c r="J24" i="1" s="1"/>
  <c r="G24" i="1"/>
  <c r="U23" i="1"/>
  <c r="R23" i="1"/>
  <c r="N23" i="1"/>
  <c r="M23" i="1"/>
  <c r="L23" i="1"/>
  <c r="K23" i="1"/>
  <c r="O23" i="1" s="1"/>
  <c r="P23" i="1" s="1"/>
  <c r="G23" i="1"/>
  <c r="H23" i="1" s="1"/>
  <c r="I23" i="1" s="1"/>
  <c r="J23" i="1" s="1"/>
  <c r="Q23" i="1" s="1"/>
  <c r="R22" i="1"/>
  <c r="N22" i="1"/>
  <c r="M22" i="1"/>
  <c r="L22" i="1"/>
  <c r="K22" i="1"/>
  <c r="O22" i="1" s="1"/>
  <c r="P22" i="1" s="1"/>
  <c r="G22" i="1"/>
  <c r="H22" i="1" s="1"/>
  <c r="I22" i="1" s="1"/>
  <c r="J22" i="1" s="1"/>
  <c r="Q22" i="1" s="1"/>
  <c r="R21" i="1"/>
  <c r="N21" i="1"/>
  <c r="M21" i="1"/>
  <c r="L21" i="1"/>
  <c r="K21" i="1"/>
  <c r="O21" i="1" s="1"/>
  <c r="P21" i="1" s="1"/>
  <c r="G21" i="1"/>
  <c r="H21" i="1" s="1"/>
  <c r="I21" i="1" s="1"/>
  <c r="J21" i="1" s="1"/>
  <c r="Q21" i="1" s="1"/>
  <c r="R20" i="1"/>
  <c r="N20" i="1"/>
  <c r="M20" i="1"/>
  <c r="L20" i="1"/>
  <c r="K20" i="1"/>
  <c r="O20" i="1" s="1"/>
  <c r="P20" i="1" s="1"/>
  <c r="G20" i="1"/>
  <c r="H20" i="1" s="1"/>
  <c r="I20" i="1" s="1"/>
  <c r="J20" i="1" s="1"/>
  <c r="Q20" i="1" s="1"/>
  <c r="R19" i="1"/>
  <c r="N19" i="1"/>
  <c r="M19" i="1"/>
  <c r="L19" i="1"/>
  <c r="K19" i="1"/>
  <c r="O19" i="1" s="1"/>
  <c r="P19" i="1" s="1"/>
  <c r="G19" i="1"/>
  <c r="H19" i="1" s="1"/>
  <c r="I19" i="1" s="1"/>
  <c r="J19" i="1" s="1"/>
  <c r="Q19" i="1" s="1"/>
  <c r="R18" i="1"/>
  <c r="N18" i="1"/>
  <c r="M18" i="1"/>
  <c r="L18" i="1"/>
  <c r="K18" i="1"/>
  <c r="O18" i="1" s="1"/>
  <c r="P18" i="1" s="1"/>
  <c r="G18" i="1"/>
  <c r="H18" i="1" s="1"/>
  <c r="I18" i="1" s="1"/>
  <c r="J18" i="1" s="1"/>
  <c r="Q18" i="1" s="1"/>
  <c r="R17" i="1"/>
  <c r="N17" i="1"/>
  <c r="M17" i="1"/>
  <c r="L17" i="1"/>
  <c r="K17" i="1"/>
  <c r="O17" i="1" s="1"/>
  <c r="P17" i="1" s="1"/>
  <c r="G17" i="1"/>
  <c r="H17" i="1" s="1"/>
  <c r="I17" i="1" s="1"/>
  <c r="J17" i="1" s="1"/>
  <c r="Q17" i="1" s="1"/>
  <c r="R16" i="1"/>
  <c r="N16" i="1"/>
  <c r="M16" i="1"/>
  <c r="L16" i="1"/>
  <c r="K16" i="1"/>
  <c r="O16" i="1" s="1"/>
  <c r="P16" i="1" s="1"/>
  <c r="G16" i="1"/>
  <c r="H16" i="1" s="1"/>
  <c r="I16" i="1" s="1"/>
  <c r="J16" i="1" s="1"/>
  <c r="Q16" i="1" s="1"/>
  <c r="R15" i="1"/>
  <c r="N15" i="1"/>
  <c r="M15" i="1"/>
  <c r="L15" i="1"/>
  <c r="K15" i="1"/>
  <c r="O15" i="1" s="1"/>
  <c r="P15" i="1" s="1"/>
  <c r="G15" i="1"/>
  <c r="H15" i="1" s="1"/>
  <c r="I15" i="1" s="1"/>
  <c r="J15" i="1" s="1"/>
  <c r="Q15" i="1" s="1"/>
  <c r="R14" i="1"/>
  <c r="N14" i="1"/>
  <c r="M14" i="1"/>
  <c r="L14" i="1"/>
  <c r="K14" i="1"/>
  <c r="O14" i="1" s="1"/>
  <c r="P14" i="1" s="1"/>
  <c r="G14" i="1"/>
  <c r="H14" i="1" s="1"/>
  <c r="I14" i="1" s="1"/>
  <c r="J14" i="1" s="1"/>
  <c r="Q14" i="1" s="1"/>
  <c r="R13" i="1"/>
  <c r="N13" i="1"/>
  <c r="M13" i="1"/>
  <c r="L13" i="1"/>
  <c r="K13" i="1"/>
  <c r="O13" i="1" s="1"/>
  <c r="P13" i="1" s="1"/>
  <c r="G13" i="1"/>
  <c r="H13" i="1" s="1"/>
  <c r="I13" i="1" s="1"/>
  <c r="J13" i="1" s="1"/>
  <c r="Q13" i="1" s="1"/>
  <c r="R12" i="1"/>
  <c r="N12" i="1"/>
  <c r="M12" i="1"/>
  <c r="L12" i="1"/>
  <c r="K12" i="1"/>
  <c r="O12" i="1" s="1"/>
  <c r="P12" i="1" s="1"/>
  <c r="G12" i="1"/>
  <c r="H12" i="1" s="1"/>
  <c r="I12" i="1" s="1"/>
  <c r="J12" i="1" s="1"/>
  <c r="Q12" i="1" s="1"/>
  <c r="R11" i="1"/>
  <c r="N11" i="1"/>
  <c r="M11" i="1"/>
  <c r="L11" i="1"/>
  <c r="K11" i="1"/>
  <c r="O11" i="1" s="1"/>
  <c r="P11" i="1" s="1"/>
  <c r="G11" i="1"/>
  <c r="H11" i="1" s="1"/>
  <c r="I11" i="1" s="1"/>
  <c r="J11" i="1" s="1"/>
  <c r="Q11" i="1" s="1"/>
  <c r="R10" i="1"/>
  <c r="N10" i="1"/>
  <c r="M10" i="1"/>
  <c r="L10" i="1"/>
  <c r="K10" i="1"/>
  <c r="O10" i="1" s="1"/>
  <c r="P10" i="1" s="1"/>
  <c r="G10" i="1"/>
  <c r="H10" i="1" s="1"/>
  <c r="I10" i="1" s="1"/>
  <c r="J10" i="1" s="1"/>
  <c r="R9" i="1"/>
  <c r="N9" i="1"/>
  <c r="M9" i="1"/>
  <c r="L9" i="1"/>
  <c r="K9" i="1"/>
  <c r="O9" i="1" s="1"/>
  <c r="P9" i="1" s="1"/>
  <c r="G9" i="1"/>
  <c r="H9" i="1" s="1"/>
  <c r="I9" i="1" s="1"/>
  <c r="J9" i="1" s="1"/>
  <c r="R8" i="1"/>
  <c r="N8" i="1"/>
  <c r="M8" i="1"/>
  <c r="L8" i="1"/>
  <c r="K8" i="1"/>
  <c r="O8" i="1" s="1"/>
  <c r="P8" i="1" s="1"/>
  <c r="G8" i="1"/>
  <c r="H8" i="1" s="1"/>
  <c r="I8" i="1" s="1"/>
  <c r="J8" i="1" s="1"/>
  <c r="R7" i="1"/>
  <c r="N7" i="1"/>
  <c r="M7" i="1"/>
  <c r="L7" i="1"/>
  <c r="K7" i="1"/>
  <c r="O7" i="1" s="1"/>
  <c r="P7" i="1" s="1"/>
  <c r="G7" i="1"/>
  <c r="H7" i="1" s="1"/>
  <c r="I7" i="1" s="1"/>
  <c r="J7" i="1" s="1"/>
  <c r="R6" i="1"/>
  <c r="N6" i="1"/>
  <c r="M6" i="1"/>
  <c r="L6" i="1"/>
  <c r="K6" i="1"/>
  <c r="O6" i="1" s="1"/>
  <c r="P6" i="1" s="1"/>
  <c r="G6" i="1"/>
  <c r="H6" i="1" s="1"/>
  <c r="I6" i="1" s="1"/>
  <c r="J6" i="1" s="1"/>
  <c r="R5" i="1"/>
  <c r="N5" i="1"/>
  <c r="M5" i="1"/>
  <c r="L5" i="1"/>
  <c r="K5" i="1"/>
  <c r="O5" i="1" s="1"/>
  <c r="P5" i="1" s="1"/>
  <c r="G5" i="1"/>
  <c r="H5" i="1" s="1"/>
  <c r="I5" i="1" s="1"/>
  <c r="J5" i="1" s="1"/>
  <c r="R4" i="1"/>
  <c r="N4" i="1"/>
  <c r="M4" i="1"/>
  <c r="L4" i="1"/>
  <c r="K4" i="1"/>
  <c r="O4" i="1" s="1"/>
  <c r="P4" i="1" s="1"/>
  <c r="G4" i="1"/>
  <c r="H4" i="1" s="1"/>
  <c r="I4" i="1" s="1"/>
  <c r="J4" i="1" s="1"/>
  <c r="R3" i="1"/>
  <c r="N3" i="1"/>
  <c r="M3" i="1"/>
  <c r="L3" i="1"/>
  <c r="K3" i="1"/>
  <c r="O3" i="1" s="1"/>
  <c r="P3" i="1" s="1"/>
  <c r="H3" i="1"/>
  <c r="I3" i="1" s="1"/>
  <c r="J3" i="1" s="1"/>
  <c r="G3" i="1"/>
  <c r="U2" i="1"/>
  <c r="R2" i="1"/>
  <c r="N2" i="1"/>
  <c r="M2" i="1"/>
  <c r="L2" i="1"/>
  <c r="K2" i="1"/>
  <c r="O2" i="1" s="1"/>
  <c r="P2" i="1" s="1"/>
  <c r="G2" i="1"/>
  <c r="H2" i="1" s="1"/>
  <c r="I2" i="1" s="1"/>
  <c r="J2" i="1" s="1"/>
  <c r="L15" i="2" l="1"/>
  <c r="F39" i="2"/>
  <c r="G39" i="2" s="1"/>
  <c r="H39" i="2" s="1"/>
  <c r="F47" i="2"/>
  <c r="G47" i="2" s="1"/>
  <c r="H47" i="2" s="1"/>
  <c r="F55" i="2"/>
  <c r="G55" i="2" s="1"/>
  <c r="H55" i="2" s="1"/>
  <c r="J60" i="2"/>
  <c r="F60" i="2"/>
  <c r="G60" i="2" s="1"/>
  <c r="H60" i="2" s="1"/>
  <c r="F2" i="2"/>
  <c r="G2" i="2" s="1"/>
  <c r="H2" i="2" s="1"/>
  <c r="F3" i="2"/>
  <c r="G3" i="2" s="1"/>
  <c r="H3" i="2" s="1"/>
  <c r="F4" i="2"/>
  <c r="G4" i="2" s="1"/>
  <c r="H4" i="2" s="1"/>
  <c r="F5" i="2"/>
  <c r="G5" i="2" s="1"/>
  <c r="H5" i="2" s="1"/>
  <c r="F6" i="2"/>
  <c r="G6" i="2" s="1"/>
  <c r="H6" i="2" s="1"/>
  <c r="F7" i="2"/>
  <c r="G7" i="2" s="1"/>
  <c r="H7" i="2" s="1"/>
  <c r="F8" i="2"/>
  <c r="G8" i="2" s="1"/>
  <c r="H8" i="2" s="1"/>
  <c r="F9" i="2"/>
  <c r="G9" i="2" s="1"/>
  <c r="H9" i="2" s="1"/>
  <c r="F10" i="2"/>
  <c r="G10" i="2" s="1"/>
  <c r="H10" i="2" s="1"/>
  <c r="F11" i="2"/>
  <c r="G11" i="2" s="1"/>
  <c r="H11" i="2" s="1"/>
  <c r="F12" i="2"/>
  <c r="G12" i="2" s="1"/>
  <c r="H12" i="2" s="1"/>
  <c r="F13" i="2"/>
  <c r="G13" i="2" s="1"/>
  <c r="H13" i="2" s="1"/>
  <c r="F14" i="2"/>
  <c r="G14" i="2" s="1"/>
  <c r="H14" i="2" s="1"/>
  <c r="F16" i="2"/>
  <c r="G16" i="2" s="1"/>
  <c r="H16" i="2" s="1"/>
  <c r="K17" i="2"/>
  <c r="J17" i="2"/>
  <c r="F37" i="2"/>
  <c r="G37" i="2" s="1"/>
  <c r="H37" i="2" s="1"/>
  <c r="F45" i="2"/>
  <c r="G45" i="2" s="1"/>
  <c r="H45" i="2" s="1"/>
  <c r="L45" i="2"/>
  <c r="F53" i="2"/>
  <c r="G53" i="2" s="1"/>
  <c r="H53" i="2" s="1"/>
  <c r="F59" i="2"/>
  <c r="G59" i="2" s="1"/>
  <c r="H59" i="2" s="1"/>
  <c r="F63" i="2"/>
  <c r="G63" i="2" s="1"/>
  <c r="H63" i="2" s="1"/>
  <c r="K16" i="2"/>
  <c r="F20" i="2"/>
  <c r="G20" i="2" s="1"/>
  <c r="H20" i="2" s="1"/>
  <c r="K2" i="2"/>
  <c r="K4" i="2"/>
  <c r="K7" i="2"/>
  <c r="K9" i="2"/>
  <c r="K11" i="2"/>
  <c r="K12" i="2"/>
  <c r="L17" i="2"/>
  <c r="K18" i="2"/>
  <c r="J18" i="2"/>
  <c r="F19" i="2"/>
  <c r="G19" i="2" s="1"/>
  <c r="H19" i="2" s="1"/>
  <c r="F21" i="2"/>
  <c r="G21" i="2" s="1"/>
  <c r="H21" i="2" s="1"/>
  <c r="F22" i="2"/>
  <c r="G22" i="2" s="1"/>
  <c r="H22" i="2" s="1"/>
  <c r="L23" i="2"/>
  <c r="K23" i="2"/>
  <c r="F23" i="2"/>
  <c r="G23" i="2" s="1"/>
  <c r="H23" i="2" s="1"/>
  <c r="F24" i="2"/>
  <c r="G24" i="2" s="1"/>
  <c r="H24" i="2" s="1"/>
  <c r="F25" i="2"/>
  <c r="G25" i="2" s="1"/>
  <c r="H25" i="2" s="1"/>
  <c r="L26" i="2"/>
  <c r="F26" i="2"/>
  <c r="G26" i="2" s="1"/>
  <c r="H26" i="2" s="1"/>
  <c r="F27" i="2"/>
  <c r="G27" i="2" s="1"/>
  <c r="H27" i="2" s="1"/>
  <c r="F28" i="2"/>
  <c r="G28" i="2" s="1"/>
  <c r="H28" i="2" s="1"/>
  <c r="F29" i="2"/>
  <c r="G29" i="2" s="1"/>
  <c r="H29" i="2" s="1"/>
  <c r="F30" i="2"/>
  <c r="G30" i="2" s="1"/>
  <c r="H30" i="2" s="1"/>
  <c r="L31" i="2"/>
  <c r="F31" i="2"/>
  <c r="G31" i="2" s="1"/>
  <c r="H31" i="2" s="1"/>
  <c r="F32" i="2"/>
  <c r="G32" i="2" s="1"/>
  <c r="H32" i="2" s="1"/>
  <c r="F33" i="2"/>
  <c r="G33" i="2" s="1"/>
  <c r="H33" i="2" s="1"/>
  <c r="F34" i="2"/>
  <c r="G34" i="2" s="1"/>
  <c r="H34" i="2" s="1"/>
  <c r="F35" i="2"/>
  <c r="G35" i="2" s="1"/>
  <c r="H35" i="2" s="1"/>
  <c r="F43" i="2"/>
  <c r="G43" i="2" s="1"/>
  <c r="H43" i="2" s="1"/>
  <c r="F51" i="2"/>
  <c r="G51" i="2" s="1"/>
  <c r="H51" i="2" s="1"/>
  <c r="F58" i="2"/>
  <c r="G58" i="2" s="1"/>
  <c r="H58" i="2" s="1"/>
  <c r="F62" i="2"/>
  <c r="G62" i="2" s="1"/>
  <c r="H62" i="2" s="1"/>
  <c r="K15" i="2"/>
  <c r="J15" i="2"/>
  <c r="M15" i="2" s="1"/>
  <c r="N15" i="2" s="1"/>
  <c r="O15" i="2" s="1"/>
  <c r="L18" i="2"/>
  <c r="F41" i="2"/>
  <c r="G41" i="2" s="1"/>
  <c r="H41" i="2" s="1"/>
  <c r="F49" i="2"/>
  <c r="G49" i="2" s="1"/>
  <c r="H49" i="2" s="1"/>
  <c r="F57" i="2"/>
  <c r="G57" i="2" s="1"/>
  <c r="H57" i="2" s="1"/>
  <c r="F61" i="2"/>
  <c r="G61" i="2" s="1"/>
  <c r="H61" i="2" s="1"/>
  <c r="F36" i="2"/>
  <c r="K36" i="2" s="1"/>
  <c r="F38" i="2"/>
  <c r="J38" i="2" s="1"/>
  <c r="F40" i="2"/>
  <c r="K40" i="2" s="1"/>
  <c r="F42" i="2"/>
  <c r="K42" i="2" s="1"/>
  <c r="F44" i="2"/>
  <c r="K44" i="2" s="1"/>
  <c r="F46" i="2"/>
  <c r="K48" i="2"/>
  <c r="F48" i="2"/>
  <c r="F50" i="2"/>
  <c r="K50" i="2" s="1"/>
  <c r="F52" i="2"/>
  <c r="K52" i="2" s="1"/>
  <c r="F54" i="2"/>
  <c r="F56" i="2"/>
  <c r="K56" i="2" s="1"/>
  <c r="Q4" i="1"/>
  <c r="Q6" i="1"/>
  <c r="Q8" i="1"/>
  <c r="Q10" i="1"/>
  <c r="Q2" i="1"/>
  <c r="Q3" i="1"/>
  <c r="Q5" i="1"/>
  <c r="Q7" i="1"/>
  <c r="Q9" i="1"/>
  <c r="Q48" i="1"/>
  <c r="Q52" i="1"/>
  <c r="Q56" i="1"/>
  <c r="Q47" i="1"/>
  <c r="Q51" i="1"/>
  <c r="Q55" i="1"/>
  <c r="Q59" i="1"/>
  <c r="Q26" i="1"/>
  <c r="Q27" i="1"/>
  <c r="Q44" i="1"/>
  <c r="Q45" i="1"/>
  <c r="Q46" i="1"/>
  <c r="Q50" i="1"/>
  <c r="Q54" i="1"/>
  <c r="Q58" i="1"/>
  <c r="O24" i="1"/>
  <c r="P24" i="1" s="1"/>
  <c r="Q24" i="1" s="1"/>
  <c r="O25" i="1"/>
  <c r="P25" i="1" s="1"/>
  <c r="Q25" i="1" s="1"/>
  <c r="O26" i="1"/>
  <c r="P26" i="1" s="1"/>
  <c r="O27" i="1"/>
  <c r="P27" i="1" s="1"/>
  <c r="O28" i="1"/>
  <c r="P28" i="1" s="1"/>
  <c r="Q28" i="1" s="1"/>
  <c r="O29" i="1"/>
  <c r="P29" i="1" s="1"/>
  <c r="Q29" i="1" s="1"/>
  <c r="O30" i="1"/>
  <c r="P30" i="1" s="1"/>
  <c r="Q30" i="1" s="1"/>
  <c r="O31" i="1"/>
  <c r="P31" i="1" s="1"/>
  <c r="Q31" i="1" s="1"/>
  <c r="O32" i="1"/>
  <c r="P32" i="1" s="1"/>
  <c r="Q32" i="1" s="1"/>
  <c r="O33" i="1"/>
  <c r="P33" i="1" s="1"/>
  <c r="Q33" i="1" s="1"/>
  <c r="O34" i="1"/>
  <c r="P34" i="1" s="1"/>
  <c r="Q34" i="1" s="1"/>
  <c r="O35" i="1"/>
  <c r="P35" i="1" s="1"/>
  <c r="Q35" i="1" s="1"/>
  <c r="O36" i="1"/>
  <c r="P36" i="1" s="1"/>
  <c r="Q36" i="1" s="1"/>
  <c r="O37" i="1"/>
  <c r="P37" i="1" s="1"/>
  <c r="Q37" i="1" s="1"/>
  <c r="O38" i="1"/>
  <c r="P38" i="1" s="1"/>
  <c r="Q38" i="1" s="1"/>
  <c r="O39" i="1"/>
  <c r="P39" i="1" s="1"/>
  <c r="Q39" i="1" s="1"/>
  <c r="O40" i="1"/>
  <c r="P40" i="1" s="1"/>
  <c r="Q40" i="1" s="1"/>
  <c r="O41" i="1"/>
  <c r="P41" i="1" s="1"/>
  <c r="Q41" i="1" s="1"/>
  <c r="O42" i="1"/>
  <c r="P42" i="1" s="1"/>
  <c r="Q42" i="1" s="1"/>
  <c r="O43" i="1"/>
  <c r="P43" i="1" s="1"/>
  <c r="Q43" i="1" s="1"/>
  <c r="Q49" i="1"/>
  <c r="Q53" i="1"/>
  <c r="Q57" i="1"/>
  <c r="L58" i="2" l="1"/>
  <c r="L27" i="2"/>
  <c r="K10" i="2"/>
  <c r="K3" i="2"/>
  <c r="L37" i="2"/>
  <c r="J4" i="2"/>
  <c r="J41" i="2"/>
  <c r="L43" i="2"/>
  <c r="L34" i="2"/>
  <c r="K31" i="2"/>
  <c r="J10" i="2"/>
  <c r="J58" i="2"/>
  <c r="M58" i="2" s="1"/>
  <c r="N58" i="2" s="1"/>
  <c r="O58" i="2" s="1"/>
  <c r="L35" i="2"/>
  <c r="K58" i="2"/>
  <c r="L30" i="2"/>
  <c r="K27" i="2"/>
  <c r="J8" i="2"/>
  <c r="J2" i="2"/>
  <c r="L55" i="2"/>
  <c r="K35" i="2"/>
  <c r="L22" i="2"/>
  <c r="J12" i="2"/>
  <c r="K55" i="2"/>
  <c r="L8" i="2"/>
  <c r="M17" i="2"/>
  <c r="N17" i="2" s="1"/>
  <c r="O17" i="2" s="1"/>
  <c r="J50" i="2"/>
  <c r="J42" i="2"/>
  <c r="J61" i="2"/>
  <c r="J49" i="2"/>
  <c r="K62" i="2"/>
  <c r="K32" i="2"/>
  <c r="K28" i="2"/>
  <c r="K24" i="2"/>
  <c r="K19" i="2"/>
  <c r="K14" i="2"/>
  <c r="K6" i="2"/>
  <c r="J59" i="2"/>
  <c r="J39" i="2"/>
  <c r="L13" i="2"/>
  <c r="K49" i="2"/>
  <c r="L62" i="2"/>
  <c r="K43" i="2"/>
  <c r="K33" i="2"/>
  <c r="L32" i="2"/>
  <c r="K29" i="2"/>
  <c r="L28" i="2"/>
  <c r="K25" i="2"/>
  <c r="L24" i="2"/>
  <c r="K21" i="2"/>
  <c r="K13" i="2"/>
  <c r="K5" i="2"/>
  <c r="K63" i="2"/>
  <c r="K59" i="2"/>
  <c r="J37" i="2"/>
  <c r="J47" i="2"/>
  <c r="L5" i="2"/>
  <c r="J52" i="2"/>
  <c r="J44" i="2"/>
  <c r="J36" i="2"/>
  <c r="L49" i="2"/>
  <c r="K34" i="2"/>
  <c r="L33" i="2"/>
  <c r="K30" i="2"/>
  <c r="L29" i="2"/>
  <c r="K26" i="2"/>
  <c r="L25" i="2"/>
  <c r="K22" i="2"/>
  <c r="L21" i="2"/>
  <c r="K8" i="2"/>
  <c r="J16" i="2"/>
  <c r="L63" i="2"/>
  <c r="L59" i="2"/>
  <c r="K45" i="2"/>
  <c r="K37" i="2"/>
  <c r="J14" i="2"/>
  <c r="J6" i="2"/>
  <c r="J55" i="2"/>
  <c r="M55" i="2" s="1"/>
  <c r="N55" i="2" s="1"/>
  <c r="O55" i="2" s="1"/>
  <c r="K47" i="2"/>
  <c r="I2" i="2"/>
  <c r="L19" i="2"/>
  <c r="G46" i="2"/>
  <c r="H46" i="2" s="1"/>
  <c r="L46" i="2"/>
  <c r="G56" i="2"/>
  <c r="H56" i="2" s="1"/>
  <c r="L56" i="2"/>
  <c r="G48" i="2"/>
  <c r="H48" i="2" s="1"/>
  <c r="L48" i="2"/>
  <c r="K41" i="2"/>
  <c r="J51" i="2"/>
  <c r="J20" i="2"/>
  <c r="J53" i="2"/>
  <c r="K60" i="2"/>
  <c r="L47" i="2"/>
  <c r="K39" i="2"/>
  <c r="L2" i="2"/>
  <c r="L10" i="2"/>
  <c r="M10" i="2" s="1"/>
  <c r="N10" i="2" s="1"/>
  <c r="O10" i="2" s="1"/>
  <c r="L16" i="2"/>
  <c r="G54" i="2"/>
  <c r="H54" i="2" s="1"/>
  <c r="L54" i="2"/>
  <c r="G38" i="2"/>
  <c r="H38" i="2" s="1"/>
  <c r="L38" i="2"/>
  <c r="M18" i="2"/>
  <c r="N18" i="2" s="1"/>
  <c r="O18" i="2" s="1"/>
  <c r="J54" i="2"/>
  <c r="J46" i="2"/>
  <c r="G40" i="2"/>
  <c r="H40" i="2" s="1"/>
  <c r="L40" i="2"/>
  <c r="K61" i="2"/>
  <c r="J57" i="2"/>
  <c r="J56" i="2"/>
  <c r="K54" i="2"/>
  <c r="G50" i="2"/>
  <c r="H50" i="2" s="1"/>
  <c r="L50" i="2"/>
  <c r="M50" i="2" s="1"/>
  <c r="N50" i="2" s="1"/>
  <c r="J48" i="2"/>
  <c r="K46" i="2"/>
  <c r="G42" i="2"/>
  <c r="H42" i="2" s="1"/>
  <c r="L42" i="2"/>
  <c r="M42" i="2" s="1"/>
  <c r="N42" i="2" s="1"/>
  <c r="J40" i="2"/>
  <c r="K38" i="2"/>
  <c r="M38" i="2" s="1"/>
  <c r="N38" i="2" s="1"/>
  <c r="L61" i="2"/>
  <c r="K57" i="2"/>
  <c r="L41" i="2"/>
  <c r="J62" i="2"/>
  <c r="K51" i="2"/>
  <c r="J43" i="2"/>
  <c r="J35" i="2"/>
  <c r="J34" i="2"/>
  <c r="M34" i="2" s="1"/>
  <c r="N34" i="2" s="1"/>
  <c r="O34" i="2" s="1"/>
  <c r="J33" i="2"/>
  <c r="J32" i="2"/>
  <c r="J31" i="2"/>
  <c r="M31" i="2" s="1"/>
  <c r="N31" i="2" s="1"/>
  <c r="O31" i="2" s="1"/>
  <c r="J30" i="2"/>
  <c r="J29" i="2"/>
  <c r="M29" i="2" s="1"/>
  <c r="N29" i="2" s="1"/>
  <c r="O29" i="2" s="1"/>
  <c r="J28" i="2"/>
  <c r="J27" i="2"/>
  <c r="J26" i="2"/>
  <c r="M26" i="2" s="1"/>
  <c r="N26" i="2" s="1"/>
  <c r="O26" i="2" s="1"/>
  <c r="J25" i="2"/>
  <c r="J24" i="2"/>
  <c r="J23" i="2"/>
  <c r="M23" i="2" s="1"/>
  <c r="N23" i="2" s="1"/>
  <c r="O23" i="2" s="1"/>
  <c r="J22" i="2"/>
  <c r="J21" i="2"/>
  <c r="M21" i="2" s="1"/>
  <c r="N21" i="2" s="1"/>
  <c r="O21" i="2" s="1"/>
  <c r="J19" i="2"/>
  <c r="K20" i="2"/>
  <c r="J63" i="2"/>
  <c r="K53" i="2"/>
  <c r="J45" i="2"/>
  <c r="J13" i="2"/>
  <c r="J11" i="2"/>
  <c r="J9" i="2"/>
  <c r="J7" i="2"/>
  <c r="J5" i="2"/>
  <c r="J3" i="2"/>
  <c r="L60" i="2"/>
  <c r="L39" i="2"/>
  <c r="L12" i="2"/>
  <c r="M12" i="2" s="1"/>
  <c r="N12" i="2" s="1"/>
  <c r="O12" i="2" s="1"/>
  <c r="L4" i="2"/>
  <c r="M4" i="2" s="1"/>
  <c r="N4" i="2" s="1"/>
  <c r="O4" i="2" s="1"/>
  <c r="L9" i="2"/>
  <c r="L11" i="2"/>
  <c r="L7" i="2"/>
  <c r="G52" i="2"/>
  <c r="H52" i="2" s="1"/>
  <c r="L52" i="2"/>
  <c r="M52" i="2" s="1"/>
  <c r="N52" i="2" s="1"/>
  <c r="G44" i="2"/>
  <c r="H44" i="2" s="1"/>
  <c r="L44" i="2"/>
  <c r="M44" i="2" s="1"/>
  <c r="N44" i="2" s="1"/>
  <c r="G36" i="2"/>
  <c r="H36" i="2" s="1"/>
  <c r="L36" i="2"/>
  <c r="L57" i="2"/>
  <c r="M49" i="2"/>
  <c r="N49" i="2" s="1"/>
  <c r="O49" i="2" s="1"/>
  <c r="L20" i="2"/>
  <c r="L51" i="2"/>
  <c r="L53" i="2"/>
  <c r="M37" i="2"/>
  <c r="N37" i="2" s="1"/>
  <c r="O37" i="2" s="1"/>
  <c r="L14" i="2"/>
  <c r="L6" i="2"/>
  <c r="M6" i="2" s="1"/>
  <c r="N6" i="2" s="1"/>
  <c r="O6" i="2" s="1"/>
  <c r="L3" i="2"/>
  <c r="M25" i="2" l="1"/>
  <c r="N25" i="2" s="1"/>
  <c r="O25" i="2" s="1"/>
  <c r="M33" i="2"/>
  <c r="N33" i="2" s="1"/>
  <c r="O33" i="2" s="1"/>
  <c r="M2" i="2"/>
  <c r="N2" i="2" s="1"/>
  <c r="O2" i="2" s="1"/>
  <c r="M14" i="2"/>
  <c r="N14" i="2" s="1"/>
  <c r="O14" i="2" s="1"/>
  <c r="M63" i="2"/>
  <c r="N63" i="2" s="1"/>
  <c r="O63" i="2" s="1"/>
  <c r="M22" i="2"/>
  <c r="N22" i="2" s="1"/>
  <c r="O22" i="2" s="1"/>
  <c r="M30" i="2"/>
  <c r="N30" i="2" s="1"/>
  <c r="O30" i="2" s="1"/>
  <c r="M8" i="2"/>
  <c r="N8" i="2" s="1"/>
  <c r="O8" i="2" s="1"/>
  <c r="M36" i="2"/>
  <c r="N36" i="2" s="1"/>
  <c r="M5" i="2"/>
  <c r="N5" i="2" s="1"/>
  <c r="O5" i="2" s="1"/>
  <c r="M27" i="2"/>
  <c r="N27" i="2" s="1"/>
  <c r="O27" i="2" s="1"/>
  <c r="M35" i="2"/>
  <c r="N35" i="2" s="1"/>
  <c r="O35" i="2" s="1"/>
  <c r="M41" i="2"/>
  <c r="N41" i="2" s="1"/>
  <c r="O41" i="2" s="1"/>
  <c r="M40" i="2"/>
  <c r="N40" i="2" s="1"/>
  <c r="M47" i="2"/>
  <c r="N47" i="2" s="1"/>
  <c r="O47" i="2" s="1"/>
  <c r="M59" i="2"/>
  <c r="N59" i="2" s="1"/>
  <c r="O59" i="2" s="1"/>
  <c r="M13" i="2"/>
  <c r="N13" i="2" s="1"/>
  <c r="O13" i="2" s="1"/>
  <c r="M39" i="2"/>
  <c r="N39" i="2" s="1"/>
  <c r="O39" i="2" s="1"/>
  <c r="M45" i="2"/>
  <c r="N45" i="2" s="1"/>
  <c r="O45" i="2" s="1"/>
  <c r="M62" i="2"/>
  <c r="N62" i="2" s="1"/>
  <c r="O62" i="2" s="1"/>
  <c r="M61" i="2"/>
  <c r="N61" i="2" s="1"/>
  <c r="O61" i="2" s="1"/>
  <c r="M54" i="2"/>
  <c r="N54" i="2" s="1"/>
  <c r="M16" i="2"/>
  <c r="N16" i="2" s="1"/>
  <c r="O16" i="2" s="1"/>
  <c r="O52" i="2"/>
  <c r="M9" i="2"/>
  <c r="N9" i="2" s="1"/>
  <c r="O9" i="2" s="1"/>
  <c r="M19" i="2"/>
  <c r="N19" i="2" s="1"/>
  <c r="O19" i="2" s="1"/>
  <c r="M24" i="2"/>
  <c r="N24" i="2" s="1"/>
  <c r="O24" i="2" s="1"/>
  <c r="M28" i="2"/>
  <c r="N28" i="2" s="1"/>
  <c r="O28" i="2" s="1"/>
  <c r="M32" i="2"/>
  <c r="N32" i="2" s="1"/>
  <c r="O32" i="2" s="1"/>
  <c r="M43" i="2"/>
  <c r="N43" i="2" s="1"/>
  <c r="O43" i="2" s="1"/>
  <c r="M48" i="2"/>
  <c r="N48" i="2" s="1"/>
  <c r="O48" i="2" s="1"/>
  <c r="M56" i="2"/>
  <c r="N56" i="2" s="1"/>
  <c r="O56" i="2" s="1"/>
  <c r="M60" i="2"/>
  <c r="N60" i="2" s="1"/>
  <c r="O60" i="2" s="1"/>
  <c r="O36" i="2"/>
  <c r="O42" i="2"/>
  <c r="M53" i="2"/>
  <c r="N53" i="2" s="1"/>
  <c r="O53" i="2" s="1"/>
  <c r="M3" i="2"/>
  <c r="N3" i="2" s="1"/>
  <c r="O3" i="2" s="1"/>
  <c r="M11" i="2"/>
  <c r="N11" i="2" s="1"/>
  <c r="O11" i="2" s="1"/>
  <c r="M51" i="2"/>
  <c r="N51" i="2" s="1"/>
  <c r="O51" i="2" s="1"/>
  <c r="O50" i="2"/>
  <c r="O54" i="2"/>
  <c r="O44" i="2"/>
  <c r="O40" i="2"/>
  <c r="O38" i="2"/>
  <c r="M20" i="2"/>
  <c r="N20" i="2" s="1"/>
  <c r="O20" i="2" s="1"/>
  <c r="M7" i="2"/>
  <c r="N7" i="2" s="1"/>
  <c r="O7" i="2" s="1"/>
  <c r="M57" i="2"/>
  <c r="N57" i="2" s="1"/>
  <c r="O57" i="2" s="1"/>
  <c r="M46" i="2"/>
  <c r="N46" i="2" s="1"/>
  <c r="O46" i="2" s="1"/>
</calcChain>
</file>

<file path=xl/sharedStrings.xml><?xml version="1.0" encoding="utf-8"?>
<sst xmlns="http://schemas.openxmlformats.org/spreadsheetml/2006/main" count="96" uniqueCount="45">
  <si>
    <t>HT1080-1质心坐标</t>
  </si>
  <si>
    <t>高尔基体Xg</t>
    <phoneticPr fontId="1" type="noConversion"/>
  </si>
  <si>
    <t>Yg</t>
    <phoneticPr fontId="1" type="noConversion"/>
  </si>
  <si>
    <t>细胞核Xn</t>
    <phoneticPr fontId="1" type="noConversion"/>
  </si>
  <si>
    <t>Yn</t>
    <phoneticPr fontId="1" type="noConversion"/>
  </si>
  <si>
    <r>
      <t>Tan</t>
    </r>
    <r>
      <rPr>
        <sz val="11"/>
        <color theme="1"/>
        <rFont val="Symbol"/>
        <family val="1"/>
        <charset val="2"/>
      </rPr>
      <t>b</t>
    </r>
    <phoneticPr fontId="1" type="noConversion"/>
  </si>
  <si>
    <r>
      <t>arcTan</t>
    </r>
    <r>
      <rPr>
        <sz val="11"/>
        <color theme="1"/>
        <rFont val="Symbol"/>
        <family val="1"/>
        <charset val="2"/>
      </rPr>
      <t>b</t>
    </r>
    <phoneticPr fontId="1" type="noConversion"/>
  </si>
  <si>
    <r>
      <rPr>
        <b/>
        <sz val="11"/>
        <color theme="1"/>
        <rFont val="Symbol"/>
        <family val="1"/>
        <charset val="2"/>
      </rPr>
      <t>b</t>
    </r>
    <r>
      <rPr>
        <b/>
        <sz val="15.95"/>
        <color theme="1"/>
        <rFont val="Times New Roman"/>
        <family val="1"/>
      </rPr>
      <t>-</t>
    </r>
    <r>
      <rPr>
        <b/>
        <sz val="11"/>
        <color theme="1"/>
        <rFont val="Times New Roman"/>
        <family val="1"/>
      </rPr>
      <t>degrees</t>
    </r>
    <phoneticPr fontId="1" type="noConversion"/>
  </si>
  <si>
    <r>
      <t>|</t>
    </r>
    <r>
      <rPr>
        <b/>
        <sz val="11"/>
        <color theme="1"/>
        <rFont val="Symbol"/>
        <family val="1"/>
        <charset val="2"/>
      </rPr>
      <t>b</t>
    </r>
    <r>
      <rPr>
        <b/>
        <sz val="15.95"/>
        <color theme="1"/>
        <rFont val="Times New Roman"/>
        <family val="1"/>
      </rPr>
      <t>-</t>
    </r>
    <r>
      <rPr>
        <b/>
        <sz val="11"/>
        <color theme="1"/>
        <rFont val="Times New Roman"/>
        <family val="1"/>
      </rPr>
      <t>degrees|</t>
    </r>
    <phoneticPr fontId="1" type="noConversion"/>
  </si>
  <si>
    <t>象限1</t>
    <phoneticPr fontId="1" type="noConversion"/>
  </si>
  <si>
    <t>象限3</t>
    <phoneticPr fontId="1" type="noConversion"/>
  </si>
  <si>
    <t>象限2</t>
    <phoneticPr fontId="1" type="noConversion"/>
  </si>
  <si>
    <t>象限4</t>
    <phoneticPr fontId="1" type="noConversion"/>
  </si>
  <si>
    <t>象限求和</t>
    <phoneticPr fontId="1" type="noConversion"/>
  </si>
  <si>
    <t>加90度</t>
    <phoneticPr fontId="1" type="noConversion"/>
  </si>
  <si>
    <t>360角度</t>
    <phoneticPr fontId="1" type="noConversion"/>
  </si>
  <si>
    <t>Distance</t>
    <phoneticPr fontId="1" type="noConversion"/>
  </si>
  <si>
    <t>1、4象限的个数</t>
    <phoneticPr fontId="1" type="noConversion"/>
  </si>
  <si>
    <t>总个数</t>
    <phoneticPr fontId="1" type="noConversion"/>
  </si>
  <si>
    <t>比例</t>
    <phoneticPr fontId="1" type="noConversion"/>
  </si>
  <si>
    <t>划痕HT1080-2H-04hao用.czi:c:2/4 - 划痕HT1080-2H-04hao用.czi #1</t>
  </si>
  <si>
    <t>划痕HT1080-2H-10.czi:c:2/4 - 划痕HT1080-2H-10.czi #1</t>
  </si>
  <si>
    <t>划痕HT1080-2H-25haoBUYONG.czi:c:2/4 - 划痕HT1080-2H-25haoBUYONG.czi #1</t>
  </si>
  <si>
    <t>划痕HT1080-2H-35好.czi:c:2/4 - 划痕HT1080-2H-35好.czi #1</t>
  </si>
  <si>
    <t>划痕HT1080-2H-38前.czi:c:2/4 - 划痕HT1080-2H-38前.czi #1</t>
  </si>
  <si>
    <t>划痕HT1080-2H-42用.czi:c:2/4 - 划痕HT1080-2H-42用.czi #1</t>
  </si>
  <si>
    <t>划痕HT1080-2H-45hao.czi:c:2/4 - 划痕HT1080-2H-45hao.czi #1</t>
  </si>
  <si>
    <t>划痕HT1080-2H-03.czi:c:1/4 - 划痕HT1080-2H-03.czi #1</t>
  </si>
  <si>
    <t>划痕HT1080-2H-23.czi:c:4/4 - 划痕HT1080-2H-23.czi #1</t>
  </si>
  <si>
    <t>划痕HT1080-2H-11.czi:c:1/4 - 划痕HT1080-2H-11.czi #1</t>
  </si>
  <si>
    <t>Yg</t>
    <phoneticPr fontId="1" type="noConversion"/>
  </si>
  <si>
    <t>细胞核Xn</t>
    <phoneticPr fontId="1" type="noConversion"/>
  </si>
  <si>
    <t>Yn</t>
    <phoneticPr fontId="1" type="noConversion"/>
  </si>
  <si>
    <r>
      <t>arcTan</t>
    </r>
    <r>
      <rPr>
        <sz val="11"/>
        <color theme="1"/>
        <rFont val="Symbol"/>
        <family val="1"/>
        <charset val="2"/>
      </rPr>
      <t>b</t>
    </r>
    <phoneticPr fontId="1" type="noConversion"/>
  </si>
  <si>
    <r>
      <rPr>
        <b/>
        <sz val="11"/>
        <color theme="1"/>
        <rFont val="Symbol"/>
        <family val="1"/>
        <charset val="2"/>
      </rPr>
      <t>b</t>
    </r>
    <r>
      <rPr>
        <b/>
        <sz val="15.95"/>
        <color theme="1"/>
        <rFont val="Times New Roman"/>
        <family val="1"/>
      </rPr>
      <t>-</t>
    </r>
    <r>
      <rPr>
        <b/>
        <sz val="11"/>
        <color theme="1"/>
        <rFont val="Times New Roman"/>
        <family val="1"/>
      </rPr>
      <t>degrees</t>
    </r>
    <phoneticPr fontId="1" type="noConversion"/>
  </si>
  <si>
    <r>
      <t>|</t>
    </r>
    <r>
      <rPr>
        <b/>
        <sz val="11"/>
        <color theme="1"/>
        <rFont val="Symbol"/>
        <family val="1"/>
        <charset val="2"/>
      </rPr>
      <t>b</t>
    </r>
    <r>
      <rPr>
        <b/>
        <sz val="15.95"/>
        <color theme="1"/>
        <rFont val="Times New Roman"/>
        <family val="1"/>
      </rPr>
      <t>-</t>
    </r>
    <r>
      <rPr>
        <b/>
        <sz val="11"/>
        <color theme="1"/>
        <rFont val="Times New Roman"/>
        <family val="1"/>
      </rPr>
      <t>degrees|</t>
    </r>
    <phoneticPr fontId="1" type="noConversion"/>
  </si>
  <si>
    <t>象限1</t>
    <phoneticPr fontId="1" type="noConversion"/>
  </si>
  <si>
    <t>象限2</t>
    <phoneticPr fontId="1" type="noConversion"/>
  </si>
  <si>
    <t>象限4</t>
    <phoneticPr fontId="1" type="noConversion"/>
  </si>
  <si>
    <t>象限求和</t>
    <phoneticPr fontId="1" type="noConversion"/>
  </si>
  <si>
    <t>加90度</t>
    <phoneticPr fontId="1" type="noConversion"/>
  </si>
  <si>
    <t>Distance</t>
    <phoneticPr fontId="1" type="noConversion"/>
  </si>
  <si>
    <t>1、4象限的个数</t>
    <phoneticPr fontId="1" type="noConversion"/>
  </si>
  <si>
    <t>总个数</t>
    <phoneticPr fontId="1" type="noConversion"/>
  </si>
  <si>
    <t>比例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</si>
</sst>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Symbol"/>
      <family val="1"/>
      <charset val="2"/>
    </font>
    <font>
      <b/>
      <sz val="11"/>
      <color theme="1"/>
      <name val="Times New Roman"/>
      <family val="1"/>
    </font>
    <font>
      <b/>
      <sz val="11"/>
      <color theme="1"/>
      <name val="Symbol"/>
      <family val="1"/>
      <charset val="2"/>
    </font>
    <font>
      <b/>
      <sz val="15.95"/>
      <color theme="1"/>
      <name val="Times New Roman"/>
      <family val="1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176" fontId="0" fillId="2" borderId="0" xfId="0" applyNumberFormat="1" applyFill="1"/>
    <xf numFmtId="176" fontId="0" fillId="3" borderId="0" xfId="0" applyNumberFormat="1" applyFill="1"/>
    <xf numFmtId="176" fontId="0" fillId="4" borderId="0" xfId="0" applyNumberFormat="1" applyFill="1"/>
    <xf numFmtId="0" fontId="2" fillId="0" borderId="0" xfId="0" applyFont="1"/>
    <xf numFmtId="176" fontId="4" fillId="0" borderId="0" xfId="0" applyNumberFormat="1" applyFont="1"/>
    <xf numFmtId="0" fontId="0" fillId="5" borderId="0" xfId="0" applyFill="1"/>
    <xf numFmtId="176" fontId="0" fillId="5" borderId="0" xfId="0" applyNumberFormat="1" applyFill="1"/>
    <xf numFmtId="0" fontId="0" fillId="2" borderId="0" xfId="0" applyFill="1"/>
    <xf numFmtId="176" fontId="7" fillId="2" borderId="0" xfId="0" applyNumberFormat="1" applyFont="1" applyFill="1"/>
    <xf numFmtId="176" fontId="8" fillId="2" borderId="0" xfId="0" applyNumberFormat="1" applyFont="1" applyFill="1"/>
    <xf numFmtId="9" fontId="0" fillId="2" borderId="0" xfId="0" applyNumberFormat="1" applyFill="1"/>
    <xf numFmtId="0" fontId="0" fillId="3" borderId="0" xfId="0" applyFill="1"/>
    <xf numFmtId="176" fontId="7" fillId="3" borderId="0" xfId="0" applyNumberFormat="1" applyFont="1" applyFill="1"/>
    <xf numFmtId="176" fontId="8" fillId="3" borderId="0" xfId="0" applyNumberFormat="1" applyFont="1" applyFill="1"/>
    <xf numFmtId="10" fontId="0" fillId="3" borderId="0" xfId="0" applyNumberFormat="1" applyFill="1"/>
    <xf numFmtId="0" fontId="0" fillId="4" borderId="0" xfId="0" applyFill="1"/>
    <xf numFmtId="0" fontId="0" fillId="4" borderId="0" xfId="0" applyFill="1" applyAlignment="1">
      <alignment vertical="center"/>
    </xf>
    <xf numFmtId="176" fontId="7" fillId="4" borderId="0" xfId="0" applyNumberFormat="1" applyFont="1" applyFill="1"/>
    <xf numFmtId="176" fontId="8" fillId="4" borderId="0" xfId="0" applyNumberFormat="1" applyFont="1" applyFill="1"/>
    <xf numFmtId="10" fontId="0" fillId="4" borderId="0" xfId="0" applyNumberFormat="1" applyFill="1"/>
    <xf numFmtId="0" fontId="0" fillId="6" borderId="0" xfId="0" applyFill="1"/>
    <xf numFmtId="176" fontId="7" fillId="6" borderId="0" xfId="0" applyNumberFormat="1" applyFont="1" applyFill="1"/>
    <xf numFmtId="176" fontId="8" fillId="6" borderId="0" xfId="0" applyNumberFormat="1" applyFont="1" applyFill="1"/>
    <xf numFmtId="176" fontId="0" fillId="6" borderId="0" xfId="0" applyNumberFormat="1" applyFill="1"/>
    <xf numFmtId="9" fontId="0" fillId="6" borderId="0" xfId="0" applyNumberFormat="1" applyFill="1"/>
    <xf numFmtId="0" fontId="0" fillId="7" borderId="0" xfId="0" applyFill="1"/>
    <xf numFmtId="176" fontId="7" fillId="7" borderId="0" xfId="0" applyNumberFormat="1" applyFont="1" applyFill="1"/>
    <xf numFmtId="176" fontId="8" fillId="7" borderId="0" xfId="0" applyNumberFormat="1" applyFont="1" applyFill="1"/>
    <xf numFmtId="176" fontId="0" fillId="7" borderId="0" xfId="0" applyNumberFormat="1" applyFill="1"/>
    <xf numFmtId="10" fontId="0" fillId="7" borderId="0" xfId="0" applyNumberFormat="1" applyFill="1"/>
    <xf numFmtId="0" fontId="0" fillId="2" borderId="0" xfId="0" applyFill="1" applyAlignment="1">
      <alignment vertical="center"/>
    </xf>
    <xf numFmtId="10" fontId="0" fillId="2" borderId="0" xfId="0" applyNumberForma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topLeftCell="O37" workbookViewId="0">
      <selection sqref="A1:XFD1048576"/>
    </sheetView>
  </sheetViews>
  <sheetFormatPr defaultRowHeight="13.8" x14ac:dyDescent="0.25"/>
  <cols>
    <col min="2" max="2" width="68.44140625" customWidth="1"/>
    <col min="3" max="3" width="11.33203125" bestFit="1" customWidth="1"/>
    <col min="5" max="5" width="11.33203125" customWidth="1"/>
    <col min="19" max="19" width="18.109375" customWidth="1"/>
  </cols>
  <sheetData>
    <row r="1" spans="1:22" ht="20.399999999999999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s="4" t="s">
        <v>5</v>
      </c>
      <c r="H1" s="4" t="s">
        <v>6</v>
      </c>
      <c r="I1" s="5" t="s">
        <v>7</v>
      </c>
      <c r="J1" s="5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s="6" t="s">
        <v>15</v>
      </c>
      <c r="R1" s="7" t="s">
        <v>16</v>
      </c>
      <c r="S1" t="s">
        <v>17</v>
      </c>
      <c r="T1" t="s">
        <v>18</v>
      </c>
      <c r="U1" t="s">
        <v>19</v>
      </c>
    </row>
    <row r="2" spans="1:22" s="8" customFormat="1" x14ac:dyDescent="0.25">
      <c r="A2" s="8">
        <v>1</v>
      </c>
      <c r="B2" s="8" t="s">
        <v>20</v>
      </c>
      <c r="C2" s="8">
        <v>32.728000000000002</v>
      </c>
      <c r="D2" s="8">
        <v>73.320999999999998</v>
      </c>
      <c r="E2" s="8">
        <v>39.643000000000001</v>
      </c>
      <c r="F2" s="8">
        <v>71.686999999999998</v>
      </c>
      <c r="G2" s="8">
        <f t="shared" ref="G2:G59" si="0">ABS(C2-E2)/(D2-F2)</f>
        <v>4.231946144430843</v>
      </c>
      <c r="H2" s="8">
        <f t="shared" ref="H2:H59" si="1">ATAN(G2)</f>
        <v>1.3387547448313428</v>
      </c>
      <c r="I2" s="9">
        <f t="shared" ref="I2:I59" si="2">DEGREES(H2)</f>
        <v>76.70499668194941</v>
      </c>
      <c r="J2" s="10">
        <f t="shared" ref="J2:J59" si="3">ABS(I2)</f>
        <v>76.70499668194941</v>
      </c>
      <c r="K2" s="8">
        <f t="shared" ref="K2:K59" si="4">IF(AND($C2&gt;=$E2,$D2&gt;=$F2),1,0)</f>
        <v>0</v>
      </c>
      <c r="L2" s="8">
        <f t="shared" ref="L2:L59" si="5">IF(AND($C2&lt;$E2,$D2&lt;$F2),3,0)</f>
        <v>0</v>
      </c>
      <c r="M2" s="8">
        <f t="shared" ref="M2:M59" si="6">IF(AND($C2&gt;=$E2,$D2&lt;$F2),2,0)</f>
        <v>0</v>
      </c>
      <c r="N2" s="8">
        <f t="shared" ref="N2:N59" si="7">IF(AND($C2&lt;$E2,$D2&gt;=$F2),4,0)</f>
        <v>4</v>
      </c>
      <c r="O2" s="8">
        <f t="shared" ref="O2:O59" si="8">SUM(K2:N2)</f>
        <v>4</v>
      </c>
      <c r="P2" s="8">
        <f t="shared" ref="P2:P59" si="9">IF(O2=1,0,IF(O2=2,90,IF(O2=3,180,IF(O2=4,270))))</f>
        <v>270</v>
      </c>
      <c r="Q2" s="1">
        <f t="shared" ref="Q2:Q59" si="10">J2+P2</f>
        <v>346.70499668194941</v>
      </c>
      <c r="R2" s="1">
        <f t="shared" ref="R2:R59" si="11">POWER((POWER((C2-E2),2)+POWER((D2-F2),2)),1/2)</f>
        <v>7.1054332028385145</v>
      </c>
      <c r="S2" s="8">
        <v>1</v>
      </c>
      <c r="T2" s="8">
        <v>20</v>
      </c>
      <c r="U2" s="8">
        <f>19/20</f>
        <v>0.95</v>
      </c>
      <c r="V2" s="11">
        <v>0.95</v>
      </c>
    </row>
    <row r="3" spans="1:22" s="8" customFormat="1" x14ac:dyDescent="0.25">
      <c r="A3" s="8">
        <v>2</v>
      </c>
      <c r="B3" s="8" t="s">
        <v>20</v>
      </c>
      <c r="C3" s="8">
        <v>45.271000000000001</v>
      </c>
      <c r="D3" s="8">
        <v>91.106999999999999</v>
      </c>
      <c r="E3" s="8">
        <v>48.109000000000002</v>
      </c>
      <c r="F3" s="8">
        <v>92.936999999999998</v>
      </c>
      <c r="G3" s="8">
        <f t="shared" si="0"/>
        <v>-1.5508196721311496</v>
      </c>
      <c r="H3" s="8">
        <f t="shared" si="1"/>
        <v>-0.99807099688617218</v>
      </c>
      <c r="I3" s="9">
        <f t="shared" si="2"/>
        <v>-57.185255775992395</v>
      </c>
      <c r="J3" s="10">
        <f t="shared" si="3"/>
        <v>57.185255775992395</v>
      </c>
      <c r="K3" s="8">
        <f t="shared" si="4"/>
        <v>0</v>
      </c>
      <c r="L3" s="8">
        <f t="shared" si="5"/>
        <v>3</v>
      </c>
      <c r="M3" s="8">
        <f t="shared" si="6"/>
        <v>0</v>
      </c>
      <c r="N3" s="8">
        <f t="shared" si="7"/>
        <v>0</v>
      </c>
      <c r="O3" s="8">
        <f t="shared" si="8"/>
        <v>3</v>
      </c>
      <c r="P3" s="8">
        <f t="shared" si="9"/>
        <v>180</v>
      </c>
      <c r="Q3" s="1">
        <f t="shared" si="10"/>
        <v>237.1852557759924</v>
      </c>
      <c r="R3" s="1">
        <f t="shared" si="11"/>
        <v>3.3768541573482262</v>
      </c>
    </row>
    <row r="4" spans="1:22" s="8" customFormat="1" x14ac:dyDescent="0.25">
      <c r="A4" s="8">
        <v>3</v>
      </c>
      <c r="B4" s="8" t="s">
        <v>20</v>
      </c>
      <c r="C4" s="8">
        <v>73.188000000000002</v>
      </c>
      <c r="D4" s="8">
        <v>92.777000000000001</v>
      </c>
      <c r="E4" s="8">
        <v>66.900000000000006</v>
      </c>
      <c r="F4" s="8">
        <v>89.174000000000007</v>
      </c>
      <c r="G4" s="8">
        <f t="shared" si="0"/>
        <v>1.745212323064115</v>
      </c>
      <c r="H4" s="8">
        <f t="shared" si="1"/>
        <v>1.0504692724524656</v>
      </c>
      <c r="I4" s="9">
        <f t="shared" si="2"/>
        <v>60.187455819704468</v>
      </c>
      <c r="J4" s="10">
        <f t="shared" si="3"/>
        <v>60.187455819704468</v>
      </c>
      <c r="K4" s="8">
        <f t="shared" si="4"/>
        <v>1</v>
      </c>
      <c r="L4" s="8">
        <f t="shared" si="5"/>
        <v>0</v>
      </c>
      <c r="M4" s="8">
        <f t="shared" si="6"/>
        <v>0</v>
      </c>
      <c r="N4" s="8">
        <f t="shared" si="7"/>
        <v>0</v>
      </c>
      <c r="O4" s="8">
        <f t="shared" si="8"/>
        <v>1</v>
      </c>
      <c r="P4" s="8">
        <f t="shared" si="9"/>
        <v>0</v>
      </c>
      <c r="Q4" s="1">
        <f t="shared" si="10"/>
        <v>60.187455819704468</v>
      </c>
      <c r="R4" s="1">
        <f t="shared" si="11"/>
        <v>7.2471065260557559</v>
      </c>
    </row>
    <row r="5" spans="1:22" s="8" customFormat="1" x14ac:dyDescent="0.25">
      <c r="A5" s="8">
        <v>4</v>
      </c>
      <c r="B5" s="8" t="s">
        <v>20</v>
      </c>
      <c r="C5" s="8">
        <v>87.825000000000003</v>
      </c>
      <c r="D5" s="8">
        <v>69.203999999999994</v>
      </c>
      <c r="E5" s="8">
        <v>81.722999999999999</v>
      </c>
      <c r="F5" s="8">
        <v>63.904000000000003</v>
      </c>
      <c r="G5" s="8">
        <f t="shared" si="0"/>
        <v>1.1513207547169839</v>
      </c>
      <c r="H5" s="8">
        <f t="shared" si="1"/>
        <v>0.85562104343067846</v>
      </c>
      <c r="I5" s="9">
        <f t="shared" si="2"/>
        <v>49.023474651157585</v>
      </c>
      <c r="J5" s="10">
        <f t="shared" si="3"/>
        <v>49.023474651157585</v>
      </c>
      <c r="K5" s="8">
        <f t="shared" si="4"/>
        <v>1</v>
      </c>
      <c r="L5" s="8">
        <f t="shared" si="5"/>
        <v>0</v>
      </c>
      <c r="M5" s="8">
        <f t="shared" si="6"/>
        <v>0</v>
      </c>
      <c r="N5" s="8">
        <f t="shared" si="7"/>
        <v>0</v>
      </c>
      <c r="O5" s="8">
        <f t="shared" si="8"/>
        <v>1</v>
      </c>
      <c r="P5" s="8">
        <f t="shared" si="9"/>
        <v>0</v>
      </c>
      <c r="Q5" s="1">
        <f t="shared" si="10"/>
        <v>49.023474651157585</v>
      </c>
      <c r="R5" s="1">
        <f t="shared" si="11"/>
        <v>8.0823513905298583</v>
      </c>
    </row>
    <row r="6" spans="1:22" s="8" customFormat="1" x14ac:dyDescent="0.25">
      <c r="A6" s="8">
        <v>5</v>
      </c>
      <c r="B6" s="8" t="s">
        <v>20</v>
      </c>
      <c r="C6" s="8">
        <v>118.77200000000001</v>
      </c>
      <c r="D6" s="8">
        <v>60.908000000000001</v>
      </c>
      <c r="E6" s="8">
        <v>126.003</v>
      </c>
      <c r="F6" s="8">
        <v>59.548000000000002</v>
      </c>
      <c r="G6" s="8">
        <f t="shared" si="0"/>
        <v>5.316911764705881</v>
      </c>
      <c r="H6" s="8">
        <f t="shared" si="1"/>
        <v>1.3848889993528701</v>
      </c>
      <c r="I6" s="9">
        <f t="shared" si="2"/>
        <v>79.348294757015253</v>
      </c>
      <c r="J6" s="10">
        <f t="shared" si="3"/>
        <v>79.348294757015253</v>
      </c>
      <c r="K6" s="8">
        <f t="shared" si="4"/>
        <v>0</v>
      </c>
      <c r="L6" s="8">
        <f t="shared" si="5"/>
        <v>0</v>
      </c>
      <c r="M6" s="8">
        <f t="shared" si="6"/>
        <v>0</v>
      </c>
      <c r="N6" s="8">
        <f t="shared" si="7"/>
        <v>4</v>
      </c>
      <c r="O6" s="8">
        <f t="shared" si="8"/>
        <v>4</v>
      </c>
      <c r="P6" s="8">
        <f t="shared" si="9"/>
        <v>270</v>
      </c>
      <c r="Q6" s="1">
        <f t="shared" si="10"/>
        <v>349.34829475701525</v>
      </c>
      <c r="R6" s="1">
        <f t="shared" si="11"/>
        <v>7.3577823425268507</v>
      </c>
    </row>
    <row r="7" spans="1:22" s="8" customFormat="1" x14ac:dyDescent="0.25">
      <c r="A7" s="8">
        <v>6</v>
      </c>
      <c r="B7" s="8" t="s">
        <v>20</v>
      </c>
      <c r="C7" s="8">
        <v>144.572</v>
      </c>
      <c r="D7" s="8">
        <v>68.314999999999998</v>
      </c>
      <c r="E7" s="8">
        <v>150.999</v>
      </c>
      <c r="F7" s="8">
        <v>61.713999999999999</v>
      </c>
      <c r="G7" s="8">
        <f t="shared" si="0"/>
        <v>0.97364035752158662</v>
      </c>
      <c r="H7" s="8">
        <f t="shared" si="1"/>
        <v>0.77204310850471636</v>
      </c>
      <c r="I7" s="9">
        <f t="shared" si="2"/>
        <v>44.234811719480923</v>
      </c>
      <c r="J7" s="10">
        <f t="shared" si="3"/>
        <v>44.234811719480923</v>
      </c>
      <c r="K7" s="8">
        <f t="shared" si="4"/>
        <v>0</v>
      </c>
      <c r="L7" s="8">
        <f t="shared" si="5"/>
        <v>0</v>
      </c>
      <c r="M7" s="8">
        <f t="shared" si="6"/>
        <v>0</v>
      </c>
      <c r="N7" s="8">
        <f t="shared" si="7"/>
        <v>4</v>
      </c>
      <c r="O7" s="8">
        <f t="shared" si="8"/>
        <v>4</v>
      </c>
      <c r="P7" s="8">
        <f t="shared" si="9"/>
        <v>270</v>
      </c>
      <c r="Q7" s="1">
        <f t="shared" si="10"/>
        <v>314.23481171948094</v>
      </c>
      <c r="R7" s="1">
        <f t="shared" si="11"/>
        <v>9.2130087376491669</v>
      </c>
    </row>
    <row r="8" spans="1:22" s="8" customFormat="1" x14ac:dyDescent="0.25">
      <c r="A8" s="8">
        <v>7</v>
      </c>
      <c r="B8" s="8" t="s">
        <v>20</v>
      </c>
      <c r="C8" s="8">
        <v>186.71899999999999</v>
      </c>
      <c r="D8" s="8">
        <v>74.117000000000004</v>
      </c>
      <c r="E8" s="8">
        <v>182.077</v>
      </c>
      <c r="F8" s="8">
        <v>66.153000000000006</v>
      </c>
      <c r="G8" s="8">
        <f t="shared" si="0"/>
        <v>0.58287292817679515</v>
      </c>
      <c r="H8" s="8">
        <f t="shared" si="1"/>
        <v>0.52773086486317433</v>
      </c>
      <c r="I8" s="9">
        <f t="shared" si="2"/>
        <v>30.236751275448679</v>
      </c>
      <c r="J8" s="10">
        <f t="shared" si="3"/>
        <v>30.236751275448679</v>
      </c>
      <c r="K8" s="8">
        <f t="shared" si="4"/>
        <v>1</v>
      </c>
      <c r="L8" s="8">
        <f t="shared" si="5"/>
        <v>0</v>
      </c>
      <c r="M8" s="8">
        <f t="shared" si="6"/>
        <v>0</v>
      </c>
      <c r="N8" s="8">
        <f t="shared" si="7"/>
        <v>0</v>
      </c>
      <c r="O8" s="8">
        <f t="shared" si="8"/>
        <v>1</v>
      </c>
      <c r="P8" s="8">
        <f t="shared" si="9"/>
        <v>0</v>
      </c>
      <c r="Q8" s="1">
        <f t="shared" si="10"/>
        <v>30.236751275448679</v>
      </c>
      <c r="R8" s="1">
        <f t="shared" si="11"/>
        <v>9.2181050113350267</v>
      </c>
    </row>
    <row r="9" spans="1:22" s="8" customFormat="1" x14ac:dyDescent="0.25">
      <c r="A9" s="8">
        <v>8</v>
      </c>
      <c r="B9" s="8" t="s">
        <v>20</v>
      </c>
      <c r="C9" s="8">
        <v>211.749</v>
      </c>
      <c r="D9" s="8">
        <v>62.398000000000003</v>
      </c>
      <c r="E9" s="8">
        <v>219.49600000000001</v>
      </c>
      <c r="F9" s="8">
        <v>59.045000000000002</v>
      </c>
      <c r="G9" s="8">
        <f t="shared" si="0"/>
        <v>2.310468237399347</v>
      </c>
      <c r="H9" s="8">
        <f t="shared" si="1"/>
        <v>1.1623269052014182</v>
      </c>
      <c r="I9" s="9">
        <f t="shared" si="2"/>
        <v>66.5964260825438</v>
      </c>
      <c r="J9" s="10">
        <f t="shared" si="3"/>
        <v>66.5964260825438</v>
      </c>
      <c r="K9" s="8">
        <f t="shared" si="4"/>
        <v>0</v>
      </c>
      <c r="L9" s="8">
        <f t="shared" si="5"/>
        <v>0</v>
      </c>
      <c r="M9" s="8">
        <f t="shared" si="6"/>
        <v>0</v>
      </c>
      <c r="N9" s="8">
        <f t="shared" si="7"/>
        <v>4</v>
      </c>
      <c r="O9" s="8">
        <f t="shared" si="8"/>
        <v>4</v>
      </c>
      <c r="P9" s="8">
        <f t="shared" si="9"/>
        <v>270</v>
      </c>
      <c r="Q9" s="1">
        <f t="shared" si="10"/>
        <v>336.59642608254381</v>
      </c>
      <c r="R9" s="1">
        <f t="shared" si="11"/>
        <v>8.4414819788944779</v>
      </c>
    </row>
    <row r="10" spans="1:22" s="8" customFormat="1" x14ac:dyDescent="0.25">
      <c r="A10" s="8">
        <v>9</v>
      </c>
      <c r="B10" s="8" t="s">
        <v>21</v>
      </c>
      <c r="C10" s="8">
        <v>11.795999999999999</v>
      </c>
      <c r="D10" s="8">
        <v>69.951999999999998</v>
      </c>
      <c r="E10" s="8">
        <v>11.44</v>
      </c>
      <c r="F10" s="8">
        <v>62.768999999999998</v>
      </c>
      <c r="G10" s="8">
        <f t="shared" si="0"/>
        <v>4.956146456912152E-2</v>
      </c>
      <c r="H10" s="8">
        <f t="shared" si="1"/>
        <v>4.9520944355557324E-2</v>
      </c>
      <c r="I10" s="9">
        <f t="shared" si="2"/>
        <v>2.8373411090756311</v>
      </c>
      <c r="J10" s="10">
        <f t="shared" si="3"/>
        <v>2.8373411090756311</v>
      </c>
      <c r="K10" s="8">
        <f t="shared" si="4"/>
        <v>1</v>
      </c>
      <c r="L10" s="8">
        <f t="shared" si="5"/>
        <v>0</v>
      </c>
      <c r="M10" s="8">
        <f t="shared" si="6"/>
        <v>0</v>
      </c>
      <c r="N10" s="8">
        <f t="shared" si="7"/>
        <v>0</v>
      </c>
      <c r="O10" s="8">
        <f t="shared" si="8"/>
        <v>1</v>
      </c>
      <c r="P10" s="8">
        <f t="shared" si="9"/>
        <v>0</v>
      </c>
      <c r="Q10" s="1">
        <f t="shared" si="10"/>
        <v>2.8373411090756311</v>
      </c>
      <c r="R10" s="1">
        <f t="shared" si="11"/>
        <v>7.191816529917876</v>
      </c>
    </row>
    <row r="11" spans="1:22" s="8" customFormat="1" x14ac:dyDescent="0.25">
      <c r="A11" s="8">
        <v>10</v>
      </c>
      <c r="B11" s="8" t="s">
        <v>21</v>
      </c>
      <c r="C11" s="8">
        <v>38.646999999999998</v>
      </c>
      <c r="D11" s="8">
        <v>46.832999999999998</v>
      </c>
      <c r="E11" s="8">
        <v>40.372</v>
      </c>
      <c r="F11" s="8">
        <v>39.61</v>
      </c>
      <c r="G11" s="8">
        <f t="shared" si="0"/>
        <v>0.23882043472241474</v>
      </c>
      <c r="H11" s="8">
        <f t="shared" si="1"/>
        <v>0.23442935986643018</v>
      </c>
      <c r="I11" s="9">
        <f t="shared" si="2"/>
        <v>13.431812914300014</v>
      </c>
      <c r="J11" s="10">
        <f t="shared" si="3"/>
        <v>13.431812914300014</v>
      </c>
      <c r="K11" s="8">
        <f t="shared" si="4"/>
        <v>0</v>
      </c>
      <c r="L11" s="8">
        <f t="shared" si="5"/>
        <v>0</v>
      </c>
      <c r="M11" s="8">
        <f t="shared" si="6"/>
        <v>0</v>
      </c>
      <c r="N11" s="8">
        <f t="shared" si="7"/>
        <v>4</v>
      </c>
      <c r="O11" s="8">
        <f t="shared" si="8"/>
        <v>4</v>
      </c>
      <c r="P11" s="8">
        <f t="shared" si="9"/>
        <v>270</v>
      </c>
      <c r="Q11" s="1">
        <f t="shared" si="10"/>
        <v>283.4318129143</v>
      </c>
      <c r="R11" s="1">
        <f t="shared" si="11"/>
        <v>7.4261264465399455</v>
      </c>
    </row>
    <row r="12" spans="1:22" s="8" customFormat="1" x14ac:dyDescent="0.25">
      <c r="A12" s="8">
        <v>11</v>
      </c>
      <c r="B12" s="8" t="s">
        <v>21</v>
      </c>
      <c r="C12" s="8">
        <v>63.969000000000001</v>
      </c>
      <c r="D12" s="8">
        <v>61.512999999999998</v>
      </c>
      <c r="E12" s="8">
        <v>68.866</v>
      </c>
      <c r="F12" s="8">
        <v>53.137999999999998</v>
      </c>
      <c r="G12" s="8">
        <f t="shared" si="0"/>
        <v>0.58471641791044759</v>
      </c>
      <c r="H12" s="8">
        <f t="shared" si="1"/>
        <v>0.52910576599600412</v>
      </c>
      <c r="I12" s="9">
        <f t="shared" si="2"/>
        <v>30.315527307607582</v>
      </c>
      <c r="J12" s="10">
        <f t="shared" si="3"/>
        <v>30.315527307607582</v>
      </c>
      <c r="K12" s="8">
        <f t="shared" si="4"/>
        <v>0</v>
      </c>
      <c r="L12" s="8">
        <f t="shared" si="5"/>
        <v>0</v>
      </c>
      <c r="M12" s="8">
        <f t="shared" si="6"/>
        <v>0</v>
      </c>
      <c r="N12" s="8">
        <f t="shared" si="7"/>
        <v>4</v>
      </c>
      <c r="O12" s="8">
        <f t="shared" si="8"/>
        <v>4</v>
      </c>
      <c r="P12" s="8">
        <f t="shared" si="9"/>
        <v>270</v>
      </c>
      <c r="Q12" s="1">
        <f t="shared" si="10"/>
        <v>300.31552730760757</v>
      </c>
      <c r="R12" s="1">
        <f t="shared" si="11"/>
        <v>9.70160986640877</v>
      </c>
    </row>
    <row r="13" spans="1:22" s="8" customFormat="1" x14ac:dyDescent="0.25">
      <c r="A13" s="8">
        <v>12</v>
      </c>
      <c r="B13" s="8" t="s">
        <v>21</v>
      </c>
      <c r="C13" s="8">
        <v>101.339</v>
      </c>
      <c r="D13" s="8">
        <v>71.234999999999999</v>
      </c>
      <c r="E13" s="8">
        <v>92.783000000000001</v>
      </c>
      <c r="F13" s="8">
        <v>66.981999999999999</v>
      </c>
      <c r="G13" s="8">
        <f t="shared" si="0"/>
        <v>2.011756407241946</v>
      </c>
      <c r="H13" s="8">
        <f t="shared" si="1"/>
        <v>1.1094889896742102</v>
      </c>
      <c r="I13" s="9">
        <f t="shared" si="2"/>
        <v>63.569036524566016</v>
      </c>
      <c r="J13" s="10">
        <f t="shared" si="3"/>
        <v>63.569036524566016</v>
      </c>
      <c r="K13" s="8">
        <f t="shared" si="4"/>
        <v>1</v>
      </c>
      <c r="L13" s="8">
        <f t="shared" si="5"/>
        <v>0</v>
      </c>
      <c r="M13" s="8">
        <f t="shared" si="6"/>
        <v>0</v>
      </c>
      <c r="N13" s="8">
        <f t="shared" si="7"/>
        <v>0</v>
      </c>
      <c r="O13" s="8">
        <f t="shared" si="8"/>
        <v>1</v>
      </c>
      <c r="P13" s="8">
        <f t="shared" si="9"/>
        <v>0</v>
      </c>
      <c r="Q13" s="1">
        <f t="shared" si="10"/>
        <v>63.569036524566016</v>
      </c>
      <c r="R13" s="1">
        <f t="shared" si="11"/>
        <v>9.5547446329035903</v>
      </c>
    </row>
    <row r="14" spans="1:22" s="8" customFormat="1" x14ac:dyDescent="0.25">
      <c r="A14" s="8">
        <v>13</v>
      </c>
      <c r="B14" s="8" t="s">
        <v>21</v>
      </c>
      <c r="C14" s="8">
        <v>148.482</v>
      </c>
      <c r="D14" s="8">
        <v>82.33</v>
      </c>
      <c r="E14" s="8">
        <v>153.696</v>
      </c>
      <c r="F14" s="8">
        <v>75.484999999999999</v>
      </c>
      <c r="G14" s="8">
        <f t="shared" si="0"/>
        <v>0.76172388604821029</v>
      </c>
      <c r="H14" s="8">
        <f t="shared" si="1"/>
        <v>0.65096226920897904</v>
      </c>
      <c r="I14" s="9">
        <f t="shared" si="2"/>
        <v>37.297390647933398</v>
      </c>
      <c r="J14" s="10">
        <f t="shared" si="3"/>
        <v>37.297390647933398</v>
      </c>
      <c r="K14" s="8">
        <f t="shared" si="4"/>
        <v>0</v>
      </c>
      <c r="L14" s="8">
        <f t="shared" si="5"/>
        <v>0</v>
      </c>
      <c r="M14" s="8">
        <f t="shared" si="6"/>
        <v>0</v>
      </c>
      <c r="N14" s="8">
        <f t="shared" si="7"/>
        <v>4</v>
      </c>
      <c r="O14" s="8">
        <f t="shared" si="8"/>
        <v>4</v>
      </c>
      <c r="P14" s="8">
        <f t="shared" si="9"/>
        <v>270</v>
      </c>
      <c r="Q14" s="1">
        <f t="shared" si="10"/>
        <v>307.29739064793341</v>
      </c>
      <c r="R14" s="1">
        <f t="shared" si="11"/>
        <v>8.6046395043604225</v>
      </c>
    </row>
    <row r="15" spans="1:22" s="8" customFormat="1" x14ac:dyDescent="0.25">
      <c r="A15" s="8">
        <v>14</v>
      </c>
      <c r="B15" s="8" t="s">
        <v>21</v>
      </c>
      <c r="C15" s="8">
        <v>211.619</v>
      </c>
      <c r="D15" s="8">
        <v>90.587999999999994</v>
      </c>
      <c r="E15" s="8">
        <v>216.173</v>
      </c>
      <c r="F15" s="8">
        <v>82.781999999999996</v>
      </c>
      <c r="G15" s="8">
        <f t="shared" si="0"/>
        <v>0.58339738662567298</v>
      </c>
      <c r="H15" s="8">
        <f t="shared" si="1"/>
        <v>0.5281222381515327</v>
      </c>
      <c r="I15" s="9">
        <f t="shared" si="2"/>
        <v>30.25917531308577</v>
      </c>
      <c r="J15" s="10">
        <f t="shared" si="3"/>
        <v>30.25917531308577</v>
      </c>
      <c r="K15" s="8">
        <f t="shared" si="4"/>
        <v>0</v>
      </c>
      <c r="L15" s="8">
        <f t="shared" si="5"/>
        <v>0</v>
      </c>
      <c r="M15" s="8">
        <f t="shared" si="6"/>
        <v>0</v>
      </c>
      <c r="N15" s="8">
        <f t="shared" si="7"/>
        <v>4</v>
      </c>
      <c r="O15" s="8">
        <f t="shared" si="8"/>
        <v>4</v>
      </c>
      <c r="P15" s="8">
        <f t="shared" si="9"/>
        <v>270</v>
      </c>
      <c r="Q15" s="1">
        <f t="shared" si="10"/>
        <v>300.25917531308579</v>
      </c>
      <c r="R15" s="1">
        <f t="shared" si="11"/>
        <v>9.0372867609697973</v>
      </c>
    </row>
    <row r="16" spans="1:22" s="8" customFormat="1" x14ac:dyDescent="0.25">
      <c r="A16" s="8">
        <v>15</v>
      </c>
      <c r="B16" s="8" t="s">
        <v>22</v>
      </c>
      <c r="C16" s="8">
        <v>7.8979999999999997</v>
      </c>
      <c r="D16" s="8">
        <v>69.525000000000006</v>
      </c>
      <c r="E16" s="8">
        <v>14.492000000000001</v>
      </c>
      <c r="F16" s="8">
        <v>66.94</v>
      </c>
      <c r="G16" s="8">
        <f t="shared" si="0"/>
        <v>2.5508704061895475</v>
      </c>
      <c r="H16" s="8">
        <f t="shared" si="1"/>
        <v>1.1971854880037887</v>
      </c>
      <c r="I16" s="9">
        <f t="shared" si="2"/>
        <v>68.593675756926942</v>
      </c>
      <c r="J16" s="10">
        <f t="shared" si="3"/>
        <v>68.593675756926942</v>
      </c>
      <c r="K16" s="8">
        <f t="shared" si="4"/>
        <v>0</v>
      </c>
      <c r="L16" s="8">
        <f t="shared" si="5"/>
        <v>0</v>
      </c>
      <c r="M16" s="8">
        <f t="shared" si="6"/>
        <v>0</v>
      </c>
      <c r="N16" s="8">
        <f t="shared" si="7"/>
        <v>4</v>
      </c>
      <c r="O16" s="8">
        <f t="shared" si="8"/>
        <v>4</v>
      </c>
      <c r="P16" s="8">
        <f t="shared" si="9"/>
        <v>270</v>
      </c>
      <c r="Q16" s="1">
        <f t="shared" si="10"/>
        <v>338.59367575692693</v>
      </c>
      <c r="R16" s="1">
        <f t="shared" si="11"/>
        <v>7.0825885804555986</v>
      </c>
    </row>
    <row r="17" spans="1:22" s="8" customFormat="1" x14ac:dyDescent="0.25">
      <c r="A17" s="8">
        <v>16</v>
      </c>
      <c r="B17" s="8" t="s">
        <v>22</v>
      </c>
      <c r="C17" s="8">
        <v>35.671999999999997</v>
      </c>
      <c r="D17" s="8">
        <v>100.30500000000001</v>
      </c>
      <c r="E17" s="8">
        <v>39.414000000000001</v>
      </c>
      <c r="F17" s="8">
        <v>94.546000000000006</v>
      </c>
      <c r="G17" s="8">
        <f t="shared" si="0"/>
        <v>0.64976558430283105</v>
      </c>
      <c r="H17" s="8">
        <f t="shared" si="1"/>
        <v>0.57621041158800068</v>
      </c>
      <c r="I17" s="9">
        <f t="shared" si="2"/>
        <v>33.014424695488501</v>
      </c>
      <c r="J17" s="10">
        <f t="shared" si="3"/>
        <v>33.014424695488501</v>
      </c>
      <c r="K17" s="8">
        <f t="shared" si="4"/>
        <v>0</v>
      </c>
      <c r="L17" s="8">
        <f t="shared" si="5"/>
        <v>0</v>
      </c>
      <c r="M17" s="8">
        <f t="shared" si="6"/>
        <v>0</v>
      </c>
      <c r="N17" s="8">
        <f t="shared" si="7"/>
        <v>4</v>
      </c>
      <c r="O17" s="8">
        <f t="shared" si="8"/>
        <v>4</v>
      </c>
      <c r="P17" s="8">
        <f t="shared" si="9"/>
        <v>270</v>
      </c>
      <c r="Q17" s="1">
        <f t="shared" si="10"/>
        <v>303.01442469548851</v>
      </c>
      <c r="R17" s="1">
        <f t="shared" si="11"/>
        <v>6.867943287476975</v>
      </c>
    </row>
    <row r="18" spans="1:22" s="8" customFormat="1" x14ac:dyDescent="0.25">
      <c r="A18" s="8">
        <v>17</v>
      </c>
      <c r="B18" s="8" t="s">
        <v>22</v>
      </c>
      <c r="C18" s="8">
        <v>54.651000000000003</v>
      </c>
      <c r="D18" s="8">
        <v>74.045000000000002</v>
      </c>
      <c r="E18" s="8">
        <v>55.813000000000002</v>
      </c>
      <c r="F18" s="8">
        <v>67.105000000000004</v>
      </c>
      <c r="G18" s="8">
        <f t="shared" si="0"/>
        <v>0.16743515850144083</v>
      </c>
      <c r="H18" s="8">
        <f t="shared" si="1"/>
        <v>0.16589630589081675</v>
      </c>
      <c r="I18" s="9">
        <f t="shared" si="2"/>
        <v>9.5051581643550964</v>
      </c>
      <c r="J18" s="10">
        <f t="shared" si="3"/>
        <v>9.5051581643550964</v>
      </c>
      <c r="K18" s="8">
        <f t="shared" si="4"/>
        <v>0</v>
      </c>
      <c r="L18" s="8">
        <f t="shared" si="5"/>
        <v>0</v>
      </c>
      <c r="M18" s="8">
        <f t="shared" si="6"/>
        <v>0</v>
      </c>
      <c r="N18" s="8">
        <f t="shared" si="7"/>
        <v>4</v>
      </c>
      <c r="O18" s="8">
        <f t="shared" si="8"/>
        <v>4</v>
      </c>
      <c r="P18" s="8">
        <f t="shared" si="9"/>
        <v>270</v>
      </c>
      <c r="Q18" s="1">
        <f t="shared" si="10"/>
        <v>279.50515816435512</v>
      </c>
      <c r="R18" s="1">
        <f t="shared" si="11"/>
        <v>7.0366074211938212</v>
      </c>
    </row>
    <row r="19" spans="1:22" s="8" customFormat="1" x14ac:dyDescent="0.25">
      <c r="A19" s="8">
        <v>18</v>
      </c>
      <c r="B19" s="8" t="s">
        <v>22</v>
      </c>
      <c r="C19" s="8">
        <v>96.787999999999997</v>
      </c>
      <c r="D19" s="8">
        <v>86.855999999999995</v>
      </c>
      <c r="E19" s="8">
        <v>95.786000000000001</v>
      </c>
      <c r="F19" s="8">
        <v>79.837999999999994</v>
      </c>
      <c r="G19" s="8">
        <f t="shared" si="0"/>
        <v>0.14277571957822674</v>
      </c>
      <c r="H19" s="8">
        <f t="shared" si="1"/>
        <v>0.14181725888138338</v>
      </c>
      <c r="I19" s="9">
        <f t="shared" si="2"/>
        <v>8.1255303960174583</v>
      </c>
      <c r="J19" s="10">
        <f t="shared" si="3"/>
        <v>8.1255303960174583</v>
      </c>
      <c r="K19" s="8">
        <f t="shared" si="4"/>
        <v>1</v>
      </c>
      <c r="L19" s="8">
        <f t="shared" si="5"/>
        <v>0</v>
      </c>
      <c r="M19" s="8">
        <f t="shared" si="6"/>
        <v>0</v>
      </c>
      <c r="N19" s="8">
        <f t="shared" si="7"/>
        <v>0</v>
      </c>
      <c r="O19" s="8">
        <f t="shared" si="8"/>
        <v>1</v>
      </c>
      <c r="P19" s="8">
        <f t="shared" si="9"/>
        <v>0</v>
      </c>
      <c r="Q19" s="1">
        <f t="shared" si="10"/>
        <v>8.1255303960174583</v>
      </c>
      <c r="R19" s="1">
        <f t="shared" si="11"/>
        <v>7.0891697680334893</v>
      </c>
    </row>
    <row r="20" spans="1:22" s="8" customFormat="1" x14ac:dyDescent="0.25">
      <c r="A20" s="8">
        <v>19</v>
      </c>
      <c r="B20" s="8" t="s">
        <v>22</v>
      </c>
      <c r="C20" s="8">
        <v>125.048</v>
      </c>
      <c r="D20" s="8">
        <v>78.423000000000002</v>
      </c>
      <c r="E20" s="8">
        <v>118.816</v>
      </c>
      <c r="F20" s="8">
        <v>77.638000000000005</v>
      </c>
      <c r="G20" s="8">
        <f t="shared" si="0"/>
        <v>7.9388535031847471</v>
      </c>
      <c r="H20" s="8">
        <f t="shared" si="1"/>
        <v>1.4454934839508009</v>
      </c>
      <c r="I20" s="9">
        <f t="shared" si="2"/>
        <v>82.820675944042293</v>
      </c>
      <c r="J20" s="10">
        <f t="shared" si="3"/>
        <v>82.820675944042293</v>
      </c>
      <c r="K20" s="8">
        <f t="shared" si="4"/>
        <v>1</v>
      </c>
      <c r="L20" s="8">
        <f t="shared" si="5"/>
        <v>0</v>
      </c>
      <c r="M20" s="8">
        <f t="shared" si="6"/>
        <v>0</v>
      </c>
      <c r="N20" s="8">
        <f t="shared" si="7"/>
        <v>0</v>
      </c>
      <c r="O20" s="8">
        <f t="shared" si="8"/>
        <v>1</v>
      </c>
      <c r="P20" s="8">
        <f t="shared" si="9"/>
        <v>0</v>
      </c>
      <c r="Q20" s="1">
        <f t="shared" si="10"/>
        <v>82.820675944042293</v>
      </c>
      <c r="R20" s="1">
        <f t="shared" si="11"/>
        <v>6.2812458159190028</v>
      </c>
    </row>
    <row r="21" spans="1:22" s="8" customFormat="1" x14ac:dyDescent="0.25">
      <c r="A21" s="8">
        <v>20</v>
      </c>
      <c r="B21" s="8" t="s">
        <v>22</v>
      </c>
      <c r="C21" s="8">
        <v>161.64699999999999</v>
      </c>
      <c r="D21" s="8">
        <v>78.244</v>
      </c>
      <c r="E21" s="8">
        <v>159.01400000000001</v>
      </c>
      <c r="F21" s="8">
        <v>70.326999999999998</v>
      </c>
      <c r="G21" s="8">
        <f t="shared" si="0"/>
        <v>0.33257547050650255</v>
      </c>
      <c r="H21" s="8">
        <f t="shared" si="1"/>
        <v>0.32106832284693715</v>
      </c>
      <c r="I21" s="9">
        <f t="shared" si="2"/>
        <v>18.395859834473242</v>
      </c>
      <c r="J21" s="10">
        <f t="shared" si="3"/>
        <v>18.395859834473242</v>
      </c>
      <c r="K21" s="8">
        <f t="shared" si="4"/>
        <v>1</v>
      </c>
      <c r="L21" s="8">
        <f t="shared" si="5"/>
        <v>0</v>
      </c>
      <c r="M21" s="8">
        <f t="shared" si="6"/>
        <v>0</v>
      </c>
      <c r="N21" s="8">
        <f t="shared" si="7"/>
        <v>0</v>
      </c>
      <c r="O21" s="8">
        <f t="shared" si="8"/>
        <v>1</v>
      </c>
      <c r="P21" s="8">
        <f t="shared" si="9"/>
        <v>0</v>
      </c>
      <c r="Q21" s="1">
        <f t="shared" si="10"/>
        <v>18.395859834473242</v>
      </c>
      <c r="R21" s="1">
        <f t="shared" si="11"/>
        <v>8.3433553202533517</v>
      </c>
    </row>
    <row r="22" spans="1:22" s="8" customFormat="1" x14ac:dyDescent="0.25">
      <c r="A22" s="8">
        <v>21</v>
      </c>
      <c r="B22" s="8" t="s">
        <v>22</v>
      </c>
      <c r="C22" s="8">
        <v>194.57900000000001</v>
      </c>
      <c r="D22" s="8">
        <v>90.72</v>
      </c>
      <c r="E22" s="8">
        <v>188.46</v>
      </c>
      <c r="F22" s="8">
        <v>88.736999999999995</v>
      </c>
      <c r="G22" s="8">
        <f t="shared" si="0"/>
        <v>3.0857286938981279</v>
      </c>
      <c r="H22" s="8">
        <f t="shared" si="1"/>
        <v>1.257403493230606</v>
      </c>
      <c r="I22" s="9">
        <f t="shared" si="2"/>
        <v>72.043913307120306</v>
      </c>
      <c r="J22" s="10">
        <f t="shared" si="3"/>
        <v>72.043913307120306</v>
      </c>
      <c r="K22" s="8">
        <f t="shared" si="4"/>
        <v>1</v>
      </c>
      <c r="L22" s="8">
        <f t="shared" si="5"/>
        <v>0</v>
      </c>
      <c r="M22" s="8">
        <f t="shared" si="6"/>
        <v>0</v>
      </c>
      <c r="N22" s="8">
        <f t="shared" si="7"/>
        <v>0</v>
      </c>
      <c r="O22" s="8">
        <f t="shared" si="8"/>
        <v>1</v>
      </c>
      <c r="P22" s="8">
        <f t="shared" si="9"/>
        <v>0</v>
      </c>
      <c r="Q22" s="1">
        <f t="shared" si="10"/>
        <v>72.043913307120306</v>
      </c>
      <c r="R22" s="1">
        <f t="shared" si="11"/>
        <v>6.4322974122781371</v>
      </c>
    </row>
    <row r="23" spans="1:22" s="12" customFormat="1" x14ac:dyDescent="0.25">
      <c r="A23" s="12">
        <v>22</v>
      </c>
      <c r="B23" s="12" t="s">
        <v>23</v>
      </c>
      <c r="C23" s="12">
        <v>11.92</v>
      </c>
      <c r="D23" s="12">
        <v>88.05</v>
      </c>
      <c r="E23" s="12">
        <v>13.304</v>
      </c>
      <c r="F23" s="12">
        <v>85.819000000000003</v>
      </c>
      <c r="G23" s="12">
        <f t="shared" si="0"/>
        <v>0.62034961900493224</v>
      </c>
      <c r="H23" s="12">
        <f t="shared" si="1"/>
        <v>0.55524822969638488</v>
      </c>
      <c r="I23" s="13">
        <f t="shared" si="2"/>
        <v>31.813380143713356</v>
      </c>
      <c r="J23" s="14">
        <f t="shared" si="3"/>
        <v>31.813380143713356</v>
      </c>
      <c r="K23" s="12">
        <f t="shared" si="4"/>
        <v>0</v>
      </c>
      <c r="L23" s="12">
        <f t="shared" si="5"/>
        <v>0</v>
      </c>
      <c r="M23" s="12">
        <f t="shared" si="6"/>
        <v>0</v>
      </c>
      <c r="N23" s="12">
        <f t="shared" si="7"/>
        <v>4</v>
      </c>
      <c r="O23" s="12">
        <f t="shared" si="8"/>
        <v>4</v>
      </c>
      <c r="P23" s="12">
        <f t="shared" si="9"/>
        <v>270</v>
      </c>
      <c r="Q23" s="2">
        <f t="shared" si="10"/>
        <v>301.81338014371335</v>
      </c>
      <c r="R23" s="2">
        <f t="shared" si="11"/>
        <v>2.6254174906098222</v>
      </c>
      <c r="S23" s="12">
        <v>3</v>
      </c>
      <c r="T23" s="12">
        <v>22</v>
      </c>
      <c r="U23" s="12">
        <f>19/22</f>
        <v>0.86363636363636365</v>
      </c>
      <c r="V23" s="15">
        <v>0.86399999999999999</v>
      </c>
    </row>
    <row r="24" spans="1:22" s="12" customFormat="1" x14ac:dyDescent="0.25">
      <c r="A24" s="12">
        <v>23</v>
      </c>
      <c r="B24" s="12" t="s">
        <v>23</v>
      </c>
      <c r="C24" s="12">
        <v>7.4530000000000003</v>
      </c>
      <c r="D24" s="12">
        <v>72.165999999999997</v>
      </c>
      <c r="E24" s="12">
        <v>17.495000000000001</v>
      </c>
      <c r="F24" s="12">
        <v>65.132000000000005</v>
      </c>
      <c r="G24" s="12">
        <f t="shared" si="0"/>
        <v>1.4276371907876049</v>
      </c>
      <c r="H24" s="12">
        <f t="shared" si="1"/>
        <v>0.95976299495088235</v>
      </c>
      <c r="I24" s="13">
        <f t="shared" si="2"/>
        <v>54.990368943521297</v>
      </c>
      <c r="J24" s="14">
        <f t="shared" si="3"/>
        <v>54.990368943521297</v>
      </c>
      <c r="K24" s="12">
        <f t="shared" si="4"/>
        <v>0</v>
      </c>
      <c r="L24" s="12">
        <f t="shared" si="5"/>
        <v>0</v>
      </c>
      <c r="M24" s="12">
        <f t="shared" si="6"/>
        <v>0</v>
      </c>
      <c r="N24" s="12">
        <f t="shared" si="7"/>
        <v>4</v>
      </c>
      <c r="O24" s="12">
        <f t="shared" si="8"/>
        <v>4</v>
      </c>
      <c r="P24" s="12">
        <f t="shared" si="9"/>
        <v>270</v>
      </c>
      <c r="Q24" s="2">
        <f t="shared" si="10"/>
        <v>324.99036894352128</v>
      </c>
      <c r="R24" s="2">
        <f t="shared" si="11"/>
        <v>12.260461655255886</v>
      </c>
    </row>
    <row r="25" spans="1:22" s="12" customFormat="1" x14ac:dyDescent="0.25">
      <c r="A25" s="12">
        <v>24</v>
      </c>
      <c r="B25" s="12" t="s">
        <v>23</v>
      </c>
      <c r="C25" s="12">
        <v>77.846999999999994</v>
      </c>
      <c r="D25" s="12">
        <v>69.921999999999997</v>
      </c>
      <c r="E25" s="12">
        <v>74.966999999999999</v>
      </c>
      <c r="F25" s="12">
        <v>62.19</v>
      </c>
      <c r="G25" s="12">
        <f t="shared" si="0"/>
        <v>0.37247801345059439</v>
      </c>
      <c r="H25" s="12">
        <f t="shared" si="1"/>
        <v>0.3565577823710806</v>
      </c>
      <c r="I25" s="13">
        <f t="shared" si="2"/>
        <v>20.429256082407026</v>
      </c>
      <c r="J25" s="14">
        <f t="shared" si="3"/>
        <v>20.429256082407026</v>
      </c>
      <c r="K25" s="12">
        <f t="shared" si="4"/>
        <v>1</v>
      </c>
      <c r="L25" s="12">
        <f t="shared" si="5"/>
        <v>0</v>
      </c>
      <c r="M25" s="12">
        <f t="shared" si="6"/>
        <v>0</v>
      </c>
      <c r="N25" s="12">
        <f t="shared" si="7"/>
        <v>0</v>
      </c>
      <c r="O25" s="12">
        <f t="shared" si="8"/>
        <v>1</v>
      </c>
      <c r="P25" s="12">
        <f t="shared" si="9"/>
        <v>0</v>
      </c>
      <c r="Q25" s="2">
        <f t="shared" si="10"/>
        <v>20.429256082407026</v>
      </c>
      <c r="R25" s="2">
        <f t="shared" si="11"/>
        <v>8.2509529146638556</v>
      </c>
    </row>
    <row r="26" spans="1:22" s="12" customFormat="1" x14ac:dyDescent="0.25">
      <c r="A26" s="12">
        <v>25</v>
      </c>
      <c r="B26" s="12" t="s">
        <v>23</v>
      </c>
      <c r="C26" s="12">
        <v>127.53700000000001</v>
      </c>
      <c r="D26" s="12">
        <v>66.91</v>
      </c>
      <c r="E26" s="12">
        <v>121.084</v>
      </c>
      <c r="F26" s="12">
        <v>62.015999999999998</v>
      </c>
      <c r="G26" s="12">
        <f t="shared" si="0"/>
        <v>1.3185533306089099</v>
      </c>
      <c r="H26" s="12">
        <f t="shared" si="1"/>
        <v>0.92193645070660502</v>
      </c>
      <c r="I26" s="13">
        <f t="shared" si="2"/>
        <v>52.823067604759331</v>
      </c>
      <c r="J26" s="14">
        <f t="shared" si="3"/>
        <v>52.823067604759331</v>
      </c>
      <c r="K26" s="12">
        <f t="shared" si="4"/>
        <v>1</v>
      </c>
      <c r="L26" s="12">
        <f t="shared" si="5"/>
        <v>0</v>
      </c>
      <c r="M26" s="12">
        <f t="shared" si="6"/>
        <v>0</v>
      </c>
      <c r="N26" s="12">
        <f t="shared" si="7"/>
        <v>0</v>
      </c>
      <c r="O26" s="12">
        <f t="shared" si="8"/>
        <v>1</v>
      </c>
      <c r="P26" s="12">
        <f t="shared" si="9"/>
        <v>0</v>
      </c>
      <c r="Q26" s="2">
        <f t="shared" si="10"/>
        <v>52.823067604759331</v>
      </c>
      <c r="R26" s="2">
        <f t="shared" si="11"/>
        <v>8.0989162855285777</v>
      </c>
    </row>
    <row r="27" spans="1:22" s="12" customFormat="1" x14ac:dyDescent="0.25">
      <c r="A27" s="12">
        <v>26</v>
      </c>
      <c r="B27" s="12" t="s">
        <v>23</v>
      </c>
      <c r="C27" s="12">
        <v>163.46799999999999</v>
      </c>
      <c r="D27" s="12">
        <v>81.88</v>
      </c>
      <c r="E27" s="12">
        <v>160.75</v>
      </c>
      <c r="F27" s="12">
        <v>76.558999999999997</v>
      </c>
      <c r="G27" s="12">
        <f t="shared" si="0"/>
        <v>0.51080623942867698</v>
      </c>
      <c r="H27" s="12">
        <f t="shared" si="1"/>
        <v>0.47225518084646861</v>
      </c>
      <c r="I27" s="13">
        <f t="shared" si="2"/>
        <v>27.058228715690085</v>
      </c>
      <c r="J27" s="14">
        <f t="shared" si="3"/>
        <v>27.058228715690085</v>
      </c>
      <c r="K27" s="12">
        <f t="shared" si="4"/>
        <v>1</v>
      </c>
      <c r="L27" s="12">
        <f t="shared" si="5"/>
        <v>0</v>
      </c>
      <c r="M27" s="12">
        <f t="shared" si="6"/>
        <v>0</v>
      </c>
      <c r="N27" s="12">
        <f t="shared" si="7"/>
        <v>0</v>
      </c>
      <c r="O27" s="12">
        <f t="shared" si="8"/>
        <v>1</v>
      </c>
      <c r="P27" s="12">
        <f t="shared" si="9"/>
        <v>0</v>
      </c>
      <c r="Q27" s="2">
        <f t="shared" si="10"/>
        <v>27.058228715690085</v>
      </c>
      <c r="R27" s="2">
        <f t="shared" si="11"/>
        <v>5.9749949790773815</v>
      </c>
    </row>
    <row r="28" spans="1:22" s="12" customFormat="1" x14ac:dyDescent="0.25">
      <c r="A28" s="12">
        <v>27</v>
      </c>
      <c r="B28" s="12" t="s">
        <v>23</v>
      </c>
      <c r="C28" s="12">
        <v>187.334</v>
      </c>
      <c r="D28" s="12">
        <v>73.393000000000001</v>
      </c>
      <c r="E28" s="12">
        <v>180.602</v>
      </c>
      <c r="F28" s="12">
        <v>79.049000000000007</v>
      </c>
      <c r="G28" s="12">
        <f t="shared" si="0"/>
        <v>-1.190240452616689</v>
      </c>
      <c r="H28" s="12">
        <f t="shared" si="1"/>
        <v>-0.87203896692625515</v>
      </c>
      <c r="I28" s="13">
        <f t="shared" si="2"/>
        <v>-49.964152375822806</v>
      </c>
      <c r="J28" s="14">
        <f t="shared" si="3"/>
        <v>49.964152375822806</v>
      </c>
      <c r="K28" s="12">
        <f t="shared" si="4"/>
        <v>0</v>
      </c>
      <c r="L28" s="12">
        <f t="shared" si="5"/>
        <v>0</v>
      </c>
      <c r="M28" s="12">
        <f t="shared" si="6"/>
        <v>2</v>
      </c>
      <c r="N28" s="12">
        <f t="shared" si="7"/>
        <v>0</v>
      </c>
      <c r="O28" s="12">
        <f t="shared" si="8"/>
        <v>2</v>
      </c>
      <c r="P28" s="12">
        <f t="shared" si="9"/>
        <v>90</v>
      </c>
      <c r="Q28" s="2">
        <f t="shared" si="10"/>
        <v>139.96415237582281</v>
      </c>
      <c r="R28" s="2">
        <f t="shared" si="11"/>
        <v>8.7926196323962547</v>
      </c>
    </row>
    <row r="29" spans="1:22" s="12" customFormat="1" x14ac:dyDescent="0.25">
      <c r="A29" s="12">
        <v>28</v>
      </c>
      <c r="B29" s="12" t="s">
        <v>23</v>
      </c>
      <c r="C29" s="12">
        <v>213.60400000000001</v>
      </c>
      <c r="D29" s="12">
        <v>62.052</v>
      </c>
      <c r="E29" s="12">
        <v>219.453</v>
      </c>
      <c r="F29" s="12">
        <v>58.634</v>
      </c>
      <c r="G29" s="12">
        <f t="shared" si="0"/>
        <v>1.7112346401404304</v>
      </c>
      <c r="H29" s="12">
        <f t="shared" si="1"/>
        <v>1.0419462234674579</v>
      </c>
      <c r="I29" s="13">
        <f t="shared" si="2"/>
        <v>59.699121084280272</v>
      </c>
      <c r="J29" s="14">
        <f t="shared" si="3"/>
        <v>59.699121084280272</v>
      </c>
      <c r="K29" s="12">
        <f t="shared" si="4"/>
        <v>0</v>
      </c>
      <c r="L29" s="12">
        <f t="shared" si="5"/>
        <v>0</v>
      </c>
      <c r="M29" s="12">
        <f t="shared" si="6"/>
        <v>0</v>
      </c>
      <c r="N29" s="12">
        <f t="shared" si="7"/>
        <v>4</v>
      </c>
      <c r="O29" s="12">
        <f t="shared" si="8"/>
        <v>4</v>
      </c>
      <c r="P29" s="12">
        <f t="shared" si="9"/>
        <v>270</v>
      </c>
      <c r="Q29" s="2">
        <f t="shared" si="10"/>
        <v>329.69912108428025</v>
      </c>
      <c r="R29" s="2">
        <f t="shared" si="11"/>
        <v>6.7744759944958011</v>
      </c>
    </row>
    <row r="30" spans="1:22" s="12" customFormat="1" x14ac:dyDescent="0.25">
      <c r="A30" s="12">
        <v>29</v>
      </c>
      <c r="B30" s="12" t="s">
        <v>24</v>
      </c>
      <c r="C30" s="12">
        <v>90.664000000000001</v>
      </c>
      <c r="D30" s="12">
        <v>46.947000000000003</v>
      </c>
      <c r="E30" s="12">
        <v>88.334999999999994</v>
      </c>
      <c r="F30" s="12">
        <v>41.045999999999999</v>
      </c>
      <c r="G30" s="12">
        <f t="shared" si="0"/>
        <v>0.39467886798847762</v>
      </c>
      <c r="H30" s="12">
        <f t="shared" si="1"/>
        <v>0.3759107943254083</v>
      </c>
      <c r="I30" s="13">
        <f t="shared" si="2"/>
        <v>21.538101988256233</v>
      </c>
      <c r="J30" s="14">
        <f t="shared" si="3"/>
        <v>21.538101988256233</v>
      </c>
      <c r="K30" s="12">
        <f t="shared" si="4"/>
        <v>1</v>
      </c>
      <c r="L30" s="12">
        <f t="shared" si="5"/>
        <v>0</v>
      </c>
      <c r="M30" s="12">
        <f t="shared" si="6"/>
        <v>0</v>
      </c>
      <c r="N30" s="12">
        <f t="shared" si="7"/>
        <v>0</v>
      </c>
      <c r="O30" s="12">
        <f t="shared" si="8"/>
        <v>1</v>
      </c>
      <c r="P30" s="12">
        <f t="shared" si="9"/>
        <v>0</v>
      </c>
      <c r="Q30" s="2">
        <f t="shared" si="10"/>
        <v>21.538101988256233</v>
      </c>
      <c r="R30" s="2">
        <f t="shared" si="11"/>
        <v>6.3439768284570581</v>
      </c>
    </row>
    <row r="31" spans="1:22" s="12" customFormat="1" x14ac:dyDescent="0.25">
      <c r="A31" s="12">
        <v>30</v>
      </c>
      <c r="B31" s="12" t="s">
        <v>24</v>
      </c>
      <c r="C31" s="12">
        <v>123.178</v>
      </c>
      <c r="D31" s="12">
        <v>26.806999999999999</v>
      </c>
      <c r="E31" s="12">
        <v>114.07</v>
      </c>
      <c r="F31" s="12">
        <v>23.765000000000001</v>
      </c>
      <c r="G31" s="12">
        <f t="shared" si="0"/>
        <v>2.9940828402366897</v>
      </c>
      <c r="H31" s="12">
        <f t="shared" si="1"/>
        <v>1.2484530042400594</v>
      </c>
      <c r="I31" s="13">
        <f t="shared" si="2"/>
        <v>71.531088063383677</v>
      </c>
      <c r="J31" s="14">
        <f t="shared" si="3"/>
        <v>71.531088063383677</v>
      </c>
      <c r="K31" s="12">
        <f t="shared" si="4"/>
        <v>1</v>
      </c>
      <c r="L31" s="12">
        <f t="shared" si="5"/>
        <v>0</v>
      </c>
      <c r="M31" s="12">
        <f t="shared" si="6"/>
        <v>0</v>
      </c>
      <c r="N31" s="12">
        <f t="shared" si="7"/>
        <v>0</v>
      </c>
      <c r="O31" s="12">
        <f t="shared" si="8"/>
        <v>1</v>
      </c>
      <c r="P31" s="12">
        <f t="shared" si="9"/>
        <v>0</v>
      </c>
      <c r="Q31" s="2">
        <f t="shared" si="10"/>
        <v>71.531088063383677</v>
      </c>
      <c r="R31" s="2">
        <f t="shared" si="11"/>
        <v>9.6025740299151074</v>
      </c>
    </row>
    <row r="32" spans="1:22" s="12" customFormat="1" x14ac:dyDescent="0.25">
      <c r="A32" s="12">
        <v>31</v>
      </c>
      <c r="B32" s="12" t="s">
        <v>24</v>
      </c>
      <c r="C32" s="12">
        <v>139.059</v>
      </c>
      <c r="D32" s="12">
        <v>14.462999999999999</v>
      </c>
      <c r="E32" s="12">
        <v>144.685</v>
      </c>
      <c r="F32" s="12">
        <v>11.896000000000001</v>
      </c>
      <c r="G32" s="12">
        <f t="shared" si="0"/>
        <v>2.1916634203350247</v>
      </c>
      <c r="H32" s="12">
        <f t="shared" si="1"/>
        <v>1.14273684096367</v>
      </c>
      <c r="I32" s="13">
        <f t="shared" si="2"/>
        <v>65.473998081330663</v>
      </c>
      <c r="J32" s="14">
        <f t="shared" si="3"/>
        <v>65.473998081330663</v>
      </c>
      <c r="K32" s="12">
        <f t="shared" si="4"/>
        <v>0</v>
      </c>
      <c r="L32" s="12">
        <f t="shared" si="5"/>
        <v>0</v>
      </c>
      <c r="M32" s="12">
        <f t="shared" si="6"/>
        <v>0</v>
      </c>
      <c r="N32" s="12">
        <f t="shared" si="7"/>
        <v>4</v>
      </c>
      <c r="O32" s="12">
        <f t="shared" si="8"/>
        <v>4</v>
      </c>
      <c r="P32" s="12">
        <f t="shared" si="9"/>
        <v>270</v>
      </c>
      <c r="Q32" s="2">
        <f t="shared" si="10"/>
        <v>335.47399808133065</v>
      </c>
      <c r="R32" s="2">
        <f t="shared" si="11"/>
        <v>6.1839603006487716</v>
      </c>
    </row>
    <row r="33" spans="1:22" s="12" customFormat="1" x14ac:dyDescent="0.25">
      <c r="A33" s="12">
        <v>32</v>
      </c>
      <c r="B33" s="12" t="s">
        <v>24</v>
      </c>
      <c r="C33" s="12">
        <v>164.511</v>
      </c>
      <c r="D33" s="12">
        <v>28.524000000000001</v>
      </c>
      <c r="E33" s="12">
        <v>158.82499999999999</v>
      </c>
      <c r="F33" s="12">
        <v>24.189</v>
      </c>
      <c r="G33" s="12">
        <f t="shared" si="0"/>
        <v>1.3116493656286057</v>
      </c>
      <c r="H33" s="12">
        <f t="shared" si="1"/>
        <v>0.91940704907397586</v>
      </c>
      <c r="I33" s="13">
        <f t="shared" si="2"/>
        <v>52.678143566516177</v>
      </c>
      <c r="J33" s="14">
        <f t="shared" si="3"/>
        <v>52.678143566516177</v>
      </c>
      <c r="K33" s="12">
        <f t="shared" si="4"/>
        <v>1</v>
      </c>
      <c r="L33" s="12">
        <f t="shared" si="5"/>
        <v>0</v>
      </c>
      <c r="M33" s="12">
        <f t="shared" si="6"/>
        <v>0</v>
      </c>
      <c r="N33" s="12">
        <f t="shared" si="7"/>
        <v>0</v>
      </c>
      <c r="O33" s="12">
        <f t="shared" si="8"/>
        <v>1</v>
      </c>
      <c r="P33" s="12">
        <f t="shared" si="9"/>
        <v>0</v>
      </c>
      <c r="Q33" s="2">
        <f t="shared" si="10"/>
        <v>52.678143566516177</v>
      </c>
      <c r="R33" s="2">
        <f t="shared" si="11"/>
        <v>7.1500224475172169</v>
      </c>
    </row>
    <row r="34" spans="1:22" s="12" customFormat="1" x14ac:dyDescent="0.25">
      <c r="A34" s="12">
        <v>33</v>
      </c>
      <c r="B34" s="12" t="s">
        <v>24</v>
      </c>
      <c r="C34" s="12">
        <v>200.3</v>
      </c>
      <c r="D34" s="12">
        <v>37.784999999999997</v>
      </c>
      <c r="E34" s="12">
        <v>195.45099999999999</v>
      </c>
      <c r="F34" s="12">
        <v>35.066000000000003</v>
      </c>
      <c r="G34" s="12">
        <f t="shared" si="0"/>
        <v>1.7833762412651815</v>
      </c>
      <c r="H34" s="12">
        <f t="shared" si="1"/>
        <v>1.0597492790823231</v>
      </c>
      <c r="I34" s="13">
        <f t="shared" si="2"/>
        <v>60.719161033448728</v>
      </c>
      <c r="J34" s="14">
        <f t="shared" si="3"/>
        <v>60.719161033448728</v>
      </c>
      <c r="K34" s="12">
        <f t="shared" si="4"/>
        <v>1</v>
      </c>
      <c r="L34" s="12">
        <f t="shared" si="5"/>
        <v>0</v>
      </c>
      <c r="M34" s="12">
        <f t="shared" si="6"/>
        <v>0</v>
      </c>
      <c r="N34" s="12">
        <f t="shared" si="7"/>
        <v>0</v>
      </c>
      <c r="O34" s="12">
        <f t="shared" si="8"/>
        <v>1</v>
      </c>
      <c r="P34" s="12">
        <f t="shared" si="9"/>
        <v>0</v>
      </c>
      <c r="Q34" s="2">
        <f t="shared" si="10"/>
        <v>60.719161033448728</v>
      </c>
      <c r="R34" s="2">
        <f t="shared" si="11"/>
        <v>5.5592950992009893</v>
      </c>
    </row>
    <row r="35" spans="1:22" s="12" customFormat="1" x14ac:dyDescent="0.25">
      <c r="A35" s="12">
        <v>34</v>
      </c>
      <c r="B35" s="12" t="s">
        <v>25</v>
      </c>
      <c r="C35" s="12">
        <v>7.3140000000000001</v>
      </c>
      <c r="D35" s="12">
        <v>64.340999999999994</v>
      </c>
      <c r="E35" s="12">
        <v>11.584</v>
      </c>
      <c r="F35" s="12">
        <v>57.253999999999998</v>
      </c>
      <c r="G35" s="12">
        <f t="shared" si="0"/>
        <v>0.60251164103287735</v>
      </c>
      <c r="H35" s="12">
        <f t="shared" si="1"/>
        <v>0.54226424892933478</v>
      </c>
      <c r="I35" s="13">
        <f t="shared" si="2"/>
        <v>31.069452844482353</v>
      </c>
      <c r="J35" s="14">
        <f t="shared" si="3"/>
        <v>31.069452844482353</v>
      </c>
      <c r="K35" s="12">
        <f t="shared" si="4"/>
        <v>0</v>
      </c>
      <c r="L35" s="12">
        <f t="shared" si="5"/>
        <v>0</v>
      </c>
      <c r="M35" s="12">
        <f t="shared" si="6"/>
        <v>0</v>
      </c>
      <c r="N35" s="12">
        <f t="shared" si="7"/>
        <v>4</v>
      </c>
      <c r="O35" s="12">
        <f t="shared" si="8"/>
        <v>4</v>
      </c>
      <c r="P35" s="12">
        <f t="shared" si="9"/>
        <v>270</v>
      </c>
      <c r="Q35" s="2">
        <f t="shared" si="10"/>
        <v>301.06945284448233</v>
      </c>
      <c r="R35" s="2">
        <f t="shared" si="11"/>
        <v>8.2739633187487573</v>
      </c>
    </row>
    <row r="36" spans="1:22" s="12" customFormat="1" x14ac:dyDescent="0.25">
      <c r="A36" s="12">
        <v>35</v>
      </c>
      <c r="B36" s="12" t="s">
        <v>25</v>
      </c>
      <c r="C36" s="12">
        <v>70.978999999999999</v>
      </c>
      <c r="D36" s="12">
        <v>91.363</v>
      </c>
      <c r="E36" s="12">
        <v>75.823999999999998</v>
      </c>
      <c r="F36" s="12">
        <v>91.412000000000006</v>
      </c>
      <c r="G36" s="12">
        <f t="shared" si="0"/>
        <v>-98.877551020394833</v>
      </c>
      <c r="H36" s="12">
        <f t="shared" si="1"/>
        <v>-1.5606831524964844</v>
      </c>
      <c r="I36" s="13">
        <f t="shared" si="2"/>
        <v>-89.420557795220802</v>
      </c>
      <c r="J36" s="14">
        <f t="shared" si="3"/>
        <v>89.420557795220802</v>
      </c>
      <c r="K36" s="12">
        <f t="shared" si="4"/>
        <v>0</v>
      </c>
      <c r="L36" s="12">
        <f t="shared" si="5"/>
        <v>3</v>
      </c>
      <c r="M36" s="12">
        <f t="shared" si="6"/>
        <v>0</v>
      </c>
      <c r="N36" s="12">
        <f t="shared" si="7"/>
        <v>0</v>
      </c>
      <c r="O36" s="12">
        <f t="shared" si="8"/>
        <v>3</v>
      </c>
      <c r="P36" s="12">
        <f t="shared" si="9"/>
        <v>180</v>
      </c>
      <c r="Q36" s="2">
        <f t="shared" si="10"/>
        <v>269.42055779522082</v>
      </c>
      <c r="R36" s="2">
        <f t="shared" si="11"/>
        <v>4.8452477748821048</v>
      </c>
    </row>
    <row r="37" spans="1:22" s="12" customFormat="1" x14ac:dyDescent="0.25">
      <c r="A37" s="12">
        <v>36</v>
      </c>
      <c r="B37" s="12" t="s">
        <v>25</v>
      </c>
      <c r="C37" s="12">
        <v>105.666</v>
      </c>
      <c r="D37" s="12">
        <v>73.619</v>
      </c>
      <c r="E37" s="12">
        <v>113.13500000000001</v>
      </c>
      <c r="F37" s="12">
        <v>74.62</v>
      </c>
      <c r="G37" s="12">
        <f t="shared" si="0"/>
        <v>-7.4615384615384341</v>
      </c>
      <c r="H37" s="12">
        <f t="shared" si="1"/>
        <v>-1.4375695751545177</v>
      </c>
      <c r="I37" s="13">
        <f t="shared" si="2"/>
        <v>-82.366669412768672</v>
      </c>
      <c r="J37" s="14">
        <f t="shared" si="3"/>
        <v>82.366669412768672</v>
      </c>
      <c r="K37" s="12">
        <f t="shared" si="4"/>
        <v>0</v>
      </c>
      <c r="L37" s="12">
        <f t="shared" si="5"/>
        <v>3</v>
      </c>
      <c r="M37" s="12">
        <f t="shared" si="6"/>
        <v>0</v>
      </c>
      <c r="N37" s="12">
        <f t="shared" si="7"/>
        <v>0</v>
      </c>
      <c r="O37" s="12">
        <f t="shared" si="8"/>
        <v>3</v>
      </c>
      <c r="P37" s="12">
        <f t="shared" si="9"/>
        <v>180</v>
      </c>
      <c r="Q37" s="2">
        <f t="shared" si="10"/>
        <v>262.36666941276866</v>
      </c>
      <c r="R37" s="2">
        <f t="shared" si="11"/>
        <v>7.5357787918701629</v>
      </c>
    </row>
    <row r="38" spans="1:22" s="12" customFormat="1" x14ac:dyDescent="0.25">
      <c r="A38" s="12">
        <v>37</v>
      </c>
      <c r="B38" s="12" t="s">
        <v>25</v>
      </c>
      <c r="C38" s="12">
        <v>133.26</v>
      </c>
      <c r="D38" s="12">
        <v>73.646000000000001</v>
      </c>
      <c r="E38" s="12">
        <v>133.68899999999999</v>
      </c>
      <c r="F38" s="12">
        <v>67.382000000000005</v>
      </c>
      <c r="G38" s="12">
        <f t="shared" si="0"/>
        <v>6.8486590038314546E-2</v>
      </c>
      <c r="H38" s="12">
        <f t="shared" si="1"/>
        <v>6.8379813575288981E-2</v>
      </c>
      <c r="I38" s="13">
        <f t="shared" si="2"/>
        <v>3.9178747217554308</v>
      </c>
      <c r="J38" s="14">
        <f t="shared" si="3"/>
        <v>3.9178747217554308</v>
      </c>
      <c r="K38" s="12">
        <f t="shared" si="4"/>
        <v>0</v>
      </c>
      <c r="L38" s="12">
        <f t="shared" si="5"/>
        <v>0</v>
      </c>
      <c r="M38" s="12">
        <f t="shared" si="6"/>
        <v>0</v>
      </c>
      <c r="N38" s="12">
        <f t="shared" si="7"/>
        <v>4</v>
      </c>
      <c r="O38" s="12">
        <f t="shared" si="8"/>
        <v>4</v>
      </c>
      <c r="P38" s="12">
        <f t="shared" si="9"/>
        <v>270</v>
      </c>
      <c r="Q38" s="2">
        <f t="shared" si="10"/>
        <v>273.91787472175542</v>
      </c>
      <c r="R38" s="2">
        <f t="shared" si="11"/>
        <v>6.2786731878638138</v>
      </c>
    </row>
    <row r="39" spans="1:22" s="12" customFormat="1" x14ac:dyDescent="0.25">
      <c r="A39" s="12">
        <v>38</v>
      </c>
      <c r="B39" s="12" t="s">
        <v>25</v>
      </c>
      <c r="C39" s="12">
        <v>158.119</v>
      </c>
      <c r="D39" s="12">
        <v>77.739999999999995</v>
      </c>
      <c r="E39" s="12">
        <v>151.77699999999999</v>
      </c>
      <c r="F39" s="12">
        <v>75.182000000000002</v>
      </c>
      <c r="G39" s="12">
        <f t="shared" si="0"/>
        <v>2.4792806880375413</v>
      </c>
      <c r="H39" s="12">
        <f t="shared" si="1"/>
        <v>1.187411556502227</v>
      </c>
      <c r="I39" s="13">
        <f t="shared" si="2"/>
        <v>68.033670732637489</v>
      </c>
      <c r="J39" s="14">
        <f t="shared" si="3"/>
        <v>68.033670732637489</v>
      </c>
      <c r="K39" s="12">
        <f t="shared" si="4"/>
        <v>1</v>
      </c>
      <c r="L39" s="12">
        <f t="shared" si="5"/>
        <v>0</v>
      </c>
      <c r="M39" s="12">
        <f t="shared" si="6"/>
        <v>0</v>
      </c>
      <c r="N39" s="12">
        <f t="shared" si="7"/>
        <v>0</v>
      </c>
      <c r="O39" s="12">
        <f t="shared" si="8"/>
        <v>1</v>
      </c>
      <c r="P39" s="12">
        <f t="shared" si="9"/>
        <v>0</v>
      </c>
      <c r="Q39" s="2">
        <f t="shared" si="10"/>
        <v>68.033670732637489</v>
      </c>
      <c r="R39" s="2">
        <f t="shared" si="11"/>
        <v>6.8384448524500163</v>
      </c>
    </row>
    <row r="40" spans="1:22" s="12" customFormat="1" x14ac:dyDescent="0.25">
      <c r="A40" s="12">
        <v>39</v>
      </c>
      <c r="B40" s="12" t="s">
        <v>25</v>
      </c>
      <c r="C40" s="12">
        <v>195.49100000000001</v>
      </c>
      <c r="D40" s="12">
        <v>84.665000000000006</v>
      </c>
      <c r="E40" s="12">
        <v>197.19</v>
      </c>
      <c r="F40" s="12">
        <v>76.900999999999996</v>
      </c>
      <c r="G40" s="12">
        <f t="shared" si="0"/>
        <v>0.21883049974239846</v>
      </c>
      <c r="H40" s="12">
        <f t="shared" si="1"/>
        <v>0.21543452201907839</v>
      </c>
      <c r="I40" s="13">
        <f t="shared" si="2"/>
        <v>12.343488873111394</v>
      </c>
      <c r="J40" s="14">
        <f t="shared" si="3"/>
        <v>12.343488873111394</v>
      </c>
      <c r="K40" s="12">
        <f t="shared" si="4"/>
        <v>0</v>
      </c>
      <c r="L40" s="12">
        <f t="shared" si="5"/>
        <v>0</v>
      </c>
      <c r="M40" s="12">
        <f t="shared" si="6"/>
        <v>0</v>
      </c>
      <c r="N40" s="12">
        <f t="shared" si="7"/>
        <v>4</v>
      </c>
      <c r="O40" s="12">
        <f t="shared" si="8"/>
        <v>4</v>
      </c>
      <c r="P40" s="12">
        <f t="shared" si="9"/>
        <v>270</v>
      </c>
      <c r="Q40" s="2">
        <f t="shared" si="10"/>
        <v>282.34348887311137</v>
      </c>
      <c r="R40" s="2">
        <f t="shared" si="11"/>
        <v>7.9477227556074261</v>
      </c>
    </row>
    <row r="41" spans="1:22" s="12" customFormat="1" x14ac:dyDescent="0.25">
      <c r="A41" s="12">
        <v>40</v>
      </c>
      <c r="B41" s="12" t="s">
        <v>26</v>
      </c>
      <c r="C41" s="12">
        <v>111.393</v>
      </c>
      <c r="D41" s="12">
        <v>90.433000000000007</v>
      </c>
      <c r="E41" s="12">
        <v>110.807</v>
      </c>
      <c r="F41" s="12">
        <v>83.528000000000006</v>
      </c>
      <c r="G41" s="12">
        <f t="shared" si="0"/>
        <v>8.4866039102099694E-2</v>
      </c>
      <c r="H41" s="12">
        <f t="shared" si="1"/>
        <v>8.4663173047311135E-2</v>
      </c>
      <c r="I41" s="13">
        <f t="shared" si="2"/>
        <v>4.8508424957966731</v>
      </c>
      <c r="J41" s="14">
        <f t="shared" si="3"/>
        <v>4.8508424957966731</v>
      </c>
      <c r="K41" s="12">
        <f t="shared" si="4"/>
        <v>1</v>
      </c>
      <c r="L41" s="12">
        <f t="shared" si="5"/>
        <v>0</v>
      </c>
      <c r="M41" s="12">
        <f t="shared" si="6"/>
        <v>0</v>
      </c>
      <c r="N41" s="12">
        <f t="shared" si="7"/>
        <v>0</v>
      </c>
      <c r="O41" s="12">
        <f t="shared" si="8"/>
        <v>1</v>
      </c>
      <c r="P41" s="12">
        <f t="shared" si="9"/>
        <v>0</v>
      </c>
      <c r="Q41" s="2">
        <f t="shared" si="10"/>
        <v>4.8508424957966731</v>
      </c>
      <c r="R41" s="2">
        <f t="shared" si="11"/>
        <v>6.9298211376629348</v>
      </c>
    </row>
    <row r="42" spans="1:22" s="12" customFormat="1" x14ac:dyDescent="0.25">
      <c r="A42" s="12">
        <v>41</v>
      </c>
      <c r="B42" s="12" t="s">
        <v>26</v>
      </c>
      <c r="C42" s="12">
        <v>144.68</v>
      </c>
      <c r="D42" s="12">
        <v>64.093000000000004</v>
      </c>
      <c r="E42" s="12">
        <v>144.316</v>
      </c>
      <c r="F42" s="12">
        <v>55.963000000000001</v>
      </c>
      <c r="G42" s="12">
        <f t="shared" si="0"/>
        <v>4.4772447724477762E-2</v>
      </c>
      <c r="H42" s="12">
        <f t="shared" si="1"/>
        <v>4.4742567122129262E-2</v>
      </c>
      <c r="I42" s="13">
        <f t="shared" si="2"/>
        <v>2.5635602606788046</v>
      </c>
      <c r="J42" s="14">
        <f t="shared" si="3"/>
        <v>2.5635602606788046</v>
      </c>
      <c r="K42" s="12">
        <f t="shared" si="4"/>
        <v>1</v>
      </c>
      <c r="L42" s="12">
        <f t="shared" si="5"/>
        <v>0</v>
      </c>
      <c r="M42" s="12">
        <f t="shared" si="6"/>
        <v>0</v>
      </c>
      <c r="N42" s="12">
        <f t="shared" si="7"/>
        <v>0</v>
      </c>
      <c r="O42" s="12">
        <f t="shared" si="8"/>
        <v>1</v>
      </c>
      <c r="P42" s="12">
        <f t="shared" si="9"/>
        <v>0</v>
      </c>
      <c r="Q42" s="2">
        <f t="shared" si="10"/>
        <v>2.5635602606788046</v>
      </c>
      <c r="R42" s="2">
        <f t="shared" si="11"/>
        <v>8.1381445059669506</v>
      </c>
    </row>
    <row r="43" spans="1:22" s="12" customFormat="1" x14ac:dyDescent="0.25">
      <c r="A43" s="12">
        <v>42</v>
      </c>
      <c r="B43" s="12" t="s">
        <v>26</v>
      </c>
      <c r="C43" s="12">
        <v>175.922</v>
      </c>
      <c r="D43" s="12">
        <v>59.643999999999998</v>
      </c>
      <c r="E43" s="12">
        <v>168.78700000000001</v>
      </c>
      <c r="F43" s="12">
        <v>53.62</v>
      </c>
      <c r="G43" s="12">
        <f t="shared" si="0"/>
        <v>1.1844289508632122</v>
      </c>
      <c r="H43" s="12">
        <f t="shared" si="1"/>
        <v>0.86962731516808833</v>
      </c>
      <c r="I43" s="13">
        <f t="shared" si="2"/>
        <v>49.825974908424541</v>
      </c>
      <c r="J43" s="14">
        <f t="shared" si="3"/>
        <v>49.825974908424541</v>
      </c>
      <c r="K43" s="12">
        <f t="shared" si="4"/>
        <v>1</v>
      </c>
      <c r="L43" s="12">
        <f t="shared" si="5"/>
        <v>0</v>
      </c>
      <c r="M43" s="12">
        <f t="shared" si="6"/>
        <v>0</v>
      </c>
      <c r="N43" s="12">
        <f t="shared" si="7"/>
        <v>0</v>
      </c>
      <c r="O43" s="12">
        <f t="shared" si="8"/>
        <v>1</v>
      </c>
      <c r="P43" s="12">
        <f t="shared" si="9"/>
        <v>0</v>
      </c>
      <c r="Q43" s="2">
        <f t="shared" si="10"/>
        <v>49.825974908424541</v>
      </c>
      <c r="R43" s="2">
        <f t="shared" si="11"/>
        <v>9.3379227347413778</v>
      </c>
    </row>
    <row r="44" spans="1:22" s="12" customFormat="1" x14ac:dyDescent="0.25">
      <c r="A44" s="12">
        <v>43</v>
      </c>
      <c r="B44" s="12" t="s">
        <v>26</v>
      </c>
      <c r="C44" s="12">
        <v>217.64</v>
      </c>
      <c r="D44" s="12">
        <v>77.846999999999994</v>
      </c>
      <c r="E44" s="12">
        <v>212.83</v>
      </c>
      <c r="F44" s="12">
        <v>73.683999999999997</v>
      </c>
      <c r="G44" s="12">
        <f t="shared" si="0"/>
        <v>1.1554167667547388</v>
      </c>
      <c r="H44" s="12">
        <f t="shared" si="1"/>
        <v>0.85737879409963347</v>
      </c>
      <c r="I44" s="13">
        <f t="shared" si="2"/>
        <v>49.124186345925004</v>
      </c>
      <c r="J44" s="14">
        <f t="shared" si="3"/>
        <v>49.124186345925004</v>
      </c>
      <c r="K44" s="12">
        <f t="shared" si="4"/>
        <v>1</v>
      </c>
      <c r="L44" s="12">
        <f t="shared" si="5"/>
        <v>0</v>
      </c>
      <c r="M44" s="12">
        <f t="shared" si="6"/>
        <v>0</v>
      </c>
      <c r="N44" s="12">
        <f t="shared" si="7"/>
        <v>0</v>
      </c>
      <c r="O44" s="12">
        <f t="shared" si="8"/>
        <v>1</v>
      </c>
      <c r="P44" s="12">
        <f t="shared" si="9"/>
        <v>0</v>
      </c>
      <c r="Q44" s="2">
        <f t="shared" si="10"/>
        <v>49.124186345925004</v>
      </c>
      <c r="R44" s="2">
        <f t="shared" si="11"/>
        <v>6.3613417609809106</v>
      </c>
    </row>
    <row r="45" spans="1:22" s="16" customFormat="1" x14ac:dyDescent="0.25">
      <c r="A45" s="16">
        <v>44</v>
      </c>
      <c r="B45" s="17" t="s">
        <v>27</v>
      </c>
      <c r="C45" s="17">
        <v>13.784000000000001</v>
      </c>
      <c r="D45" s="17">
        <v>82.918000000000006</v>
      </c>
      <c r="E45" s="17">
        <v>13.045</v>
      </c>
      <c r="F45" s="17">
        <v>75.756</v>
      </c>
      <c r="G45" s="16">
        <f t="shared" si="0"/>
        <v>0.10318346830494277</v>
      </c>
      <c r="H45" s="16">
        <f t="shared" si="1"/>
        <v>0.10281959771479503</v>
      </c>
      <c r="I45" s="18">
        <f t="shared" si="2"/>
        <v>5.8911290002907188</v>
      </c>
      <c r="J45" s="19">
        <f t="shared" si="3"/>
        <v>5.8911290002907188</v>
      </c>
      <c r="K45" s="16">
        <f t="shared" si="4"/>
        <v>1</v>
      </c>
      <c r="L45" s="16">
        <f t="shared" si="5"/>
        <v>0</v>
      </c>
      <c r="M45" s="16">
        <f t="shared" si="6"/>
        <v>0</v>
      </c>
      <c r="N45" s="16">
        <f t="shared" si="7"/>
        <v>0</v>
      </c>
      <c r="O45" s="16">
        <f t="shared" si="8"/>
        <v>1</v>
      </c>
      <c r="P45" s="16">
        <f t="shared" si="9"/>
        <v>0</v>
      </c>
      <c r="Q45" s="3">
        <f t="shared" si="10"/>
        <v>5.8911290002907188</v>
      </c>
      <c r="R45" s="3">
        <f t="shared" si="11"/>
        <v>7.2000253471776121</v>
      </c>
      <c r="S45" s="16">
        <v>2</v>
      </c>
      <c r="T45" s="16">
        <v>15</v>
      </c>
      <c r="U45" s="16">
        <f>13/15</f>
        <v>0.8666666666666667</v>
      </c>
      <c r="V45" s="20">
        <v>0.86699999999999999</v>
      </c>
    </row>
    <row r="46" spans="1:22" s="16" customFormat="1" x14ac:dyDescent="0.25">
      <c r="A46" s="16">
        <v>45</v>
      </c>
      <c r="B46" s="17" t="s">
        <v>27</v>
      </c>
      <c r="C46" s="17">
        <v>77.906000000000006</v>
      </c>
      <c r="D46" s="17">
        <v>91.957999999999998</v>
      </c>
      <c r="E46" s="17">
        <v>72.613</v>
      </c>
      <c r="F46" s="17">
        <v>87.355999999999995</v>
      </c>
      <c r="G46" s="16">
        <f t="shared" si="0"/>
        <v>1.1501521077792269</v>
      </c>
      <c r="H46" s="16">
        <f t="shared" si="1"/>
        <v>0.85511822531699899</v>
      </c>
      <c r="I46" s="18">
        <f t="shared" si="2"/>
        <v>48.994665295381026</v>
      </c>
      <c r="J46" s="19">
        <f t="shared" si="3"/>
        <v>48.994665295381026</v>
      </c>
      <c r="K46" s="16">
        <f t="shared" si="4"/>
        <v>1</v>
      </c>
      <c r="L46" s="16">
        <f t="shared" si="5"/>
        <v>0</v>
      </c>
      <c r="M46" s="16">
        <f t="shared" si="6"/>
        <v>0</v>
      </c>
      <c r="N46" s="16">
        <f t="shared" si="7"/>
        <v>0</v>
      </c>
      <c r="O46" s="16">
        <f t="shared" si="8"/>
        <v>1</v>
      </c>
      <c r="P46" s="16">
        <f t="shared" si="9"/>
        <v>0</v>
      </c>
      <c r="Q46" s="3">
        <f t="shared" si="10"/>
        <v>48.994665295381026</v>
      </c>
      <c r="R46" s="3">
        <f t="shared" si="11"/>
        <v>7.0138614899354907</v>
      </c>
    </row>
    <row r="47" spans="1:22" s="16" customFormat="1" x14ac:dyDescent="0.25">
      <c r="A47" s="16">
        <v>46</v>
      </c>
      <c r="B47" s="17" t="s">
        <v>27</v>
      </c>
      <c r="C47" s="17">
        <v>124.657</v>
      </c>
      <c r="D47" s="17">
        <v>59.542999999999999</v>
      </c>
      <c r="E47" s="17">
        <v>120.27</v>
      </c>
      <c r="F47" s="17">
        <v>55.981000000000002</v>
      </c>
      <c r="G47" s="16">
        <f t="shared" si="0"/>
        <v>1.2316114542391925</v>
      </c>
      <c r="H47" s="16">
        <f t="shared" si="1"/>
        <v>0.88881454160326012</v>
      </c>
      <c r="I47" s="18">
        <f t="shared" si="2"/>
        <v>50.925322003721725</v>
      </c>
      <c r="J47" s="19">
        <f t="shared" si="3"/>
        <v>50.925322003721725</v>
      </c>
      <c r="K47" s="16">
        <f t="shared" si="4"/>
        <v>1</v>
      </c>
      <c r="L47" s="16">
        <f t="shared" si="5"/>
        <v>0</v>
      </c>
      <c r="M47" s="16">
        <f t="shared" si="6"/>
        <v>0</v>
      </c>
      <c r="N47" s="16">
        <f t="shared" si="7"/>
        <v>0</v>
      </c>
      <c r="O47" s="16">
        <f t="shared" si="8"/>
        <v>1</v>
      </c>
      <c r="P47" s="16">
        <f t="shared" si="9"/>
        <v>0</v>
      </c>
      <c r="Q47" s="3">
        <f t="shared" si="10"/>
        <v>50.925322003721725</v>
      </c>
      <c r="R47" s="3">
        <f t="shared" si="11"/>
        <v>5.6509833657514852</v>
      </c>
    </row>
    <row r="48" spans="1:22" s="16" customFormat="1" x14ac:dyDescent="0.25">
      <c r="A48" s="16">
        <v>47</v>
      </c>
      <c r="B48" s="17" t="s">
        <v>27</v>
      </c>
      <c r="C48" s="17">
        <v>158.55699999999999</v>
      </c>
      <c r="D48" s="17">
        <v>59.054000000000002</v>
      </c>
      <c r="E48" s="17">
        <v>164.167</v>
      </c>
      <c r="F48" s="17">
        <v>54.881999999999998</v>
      </c>
      <c r="G48" s="16">
        <f t="shared" si="0"/>
        <v>1.344678811121766</v>
      </c>
      <c r="H48" s="16">
        <f t="shared" si="1"/>
        <v>0.93135744534224407</v>
      </c>
      <c r="I48" s="18">
        <f t="shared" si="2"/>
        <v>53.362850836196834</v>
      </c>
      <c r="J48" s="19">
        <f t="shared" si="3"/>
        <v>53.362850836196834</v>
      </c>
      <c r="K48" s="16">
        <f t="shared" si="4"/>
        <v>0</v>
      </c>
      <c r="L48" s="16">
        <f t="shared" si="5"/>
        <v>0</v>
      </c>
      <c r="M48" s="16">
        <f t="shared" si="6"/>
        <v>0</v>
      </c>
      <c r="N48" s="16">
        <f t="shared" si="7"/>
        <v>4</v>
      </c>
      <c r="O48" s="16">
        <f t="shared" si="8"/>
        <v>4</v>
      </c>
      <c r="P48" s="16">
        <f t="shared" si="9"/>
        <v>270</v>
      </c>
      <c r="Q48" s="3">
        <f t="shared" si="10"/>
        <v>323.36285083619686</v>
      </c>
      <c r="R48" s="3">
        <f t="shared" si="11"/>
        <v>6.9912576837075733</v>
      </c>
    </row>
    <row r="49" spans="1:18" s="16" customFormat="1" x14ac:dyDescent="0.25">
      <c r="A49" s="16">
        <v>48</v>
      </c>
      <c r="B49" s="17" t="s">
        <v>27</v>
      </c>
      <c r="C49" s="17">
        <v>182.672</v>
      </c>
      <c r="D49" s="17">
        <v>68.933999999999997</v>
      </c>
      <c r="E49" s="17">
        <v>180.24</v>
      </c>
      <c r="F49" s="17">
        <v>63.027999999999999</v>
      </c>
      <c r="G49" s="16">
        <f t="shared" si="0"/>
        <v>0.41178462580426489</v>
      </c>
      <c r="H49" s="16">
        <f t="shared" si="1"/>
        <v>0.39062407570081736</v>
      </c>
      <c r="I49" s="18">
        <f t="shared" si="2"/>
        <v>22.381110913855611</v>
      </c>
      <c r="J49" s="19">
        <f t="shared" si="3"/>
        <v>22.381110913855611</v>
      </c>
      <c r="K49" s="16">
        <f t="shared" si="4"/>
        <v>1</v>
      </c>
      <c r="L49" s="16">
        <f t="shared" si="5"/>
        <v>0</v>
      </c>
      <c r="M49" s="16">
        <f t="shared" si="6"/>
        <v>0</v>
      </c>
      <c r="N49" s="16">
        <f t="shared" si="7"/>
        <v>0</v>
      </c>
      <c r="O49" s="16">
        <f t="shared" si="8"/>
        <v>1</v>
      </c>
      <c r="P49" s="16">
        <f t="shared" si="9"/>
        <v>0</v>
      </c>
      <c r="Q49" s="3">
        <f t="shared" si="10"/>
        <v>22.381110913855611</v>
      </c>
      <c r="R49" s="3">
        <f t="shared" si="11"/>
        <v>6.3871323768965311</v>
      </c>
    </row>
    <row r="50" spans="1:18" s="16" customFormat="1" x14ac:dyDescent="0.25">
      <c r="A50" s="16">
        <v>49</v>
      </c>
      <c r="B50" s="17" t="s">
        <v>27</v>
      </c>
      <c r="C50" s="17">
        <v>195.84899999999999</v>
      </c>
      <c r="D50" s="17">
        <v>83.471999999999994</v>
      </c>
      <c r="E50" s="17">
        <v>191.869</v>
      </c>
      <c r="F50" s="17">
        <v>79.751999999999995</v>
      </c>
      <c r="G50" s="16">
        <f t="shared" si="0"/>
        <v>1.0698924731182771</v>
      </c>
      <c r="H50" s="16">
        <f t="shared" si="1"/>
        <v>0.81915157298220342</v>
      </c>
      <c r="I50" s="18">
        <f t="shared" si="2"/>
        <v>46.933927913382888</v>
      </c>
      <c r="J50" s="19">
        <f t="shared" si="3"/>
        <v>46.933927913382888</v>
      </c>
      <c r="K50" s="16">
        <f t="shared" si="4"/>
        <v>1</v>
      </c>
      <c r="L50" s="16">
        <f t="shared" si="5"/>
        <v>0</v>
      </c>
      <c r="M50" s="16">
        <f t="shared" si="6"/>
        <v>0</v>
      </c>
      <c r="N50" s="16">
        <f t="shared" si="7"/>
        <v>0</v>
      </c>
      <c r="O50" s="16">
        <f t="shared" si="8"/>
        <v>1</v>
      </c>
      <c r="P50" s="16">
        <f t="shared" si="9"/>
        <v>0</v>
      </c>
      <c r="Q50" s="3">
        <f t="shared" si="10"/>
        <v>46.933927913382888</v>
      </c>
      <c r="R50" s="3">
        <f t="shared" si="11"/>
        <v>5.4478252541725229</v>
      </c>
    </row>
    <row r="51" spans="1:18" s="16" customFormat="1" x14ac:dyDescent="0.25">
      <c r="A51" s="16">
        <v>50</v>
      </c>
      <c r="B51" s="16" t="s">
        <v>28</v>
      </c>
      <c r="C51" s="17">
        <v>17.381</v>
      </c>
      <c r="D51" s="17">
        <v>88.759</v>
      </c>
      <c r="E51" s="17">
        <v>20.384</v>
      </c>
      <c r="F51" s="17">
        <v>81.509</v>
      </c>
      <c r="G51" s="16">
        <f t="shared" si="0"/>
        <v>0.41420689655172416</v>
      </c>
      <c r="H51" s="16">
        <f t="shared" si="1"/>
        <v>0.39269339205088305</v>
      </c>
      <c r="I51" s="18">
        <f t="shared" si="2"/>
        <v>22.499674007191789</v>
      </c>
      <c r="J51" s="19">
        <f t="shared" si="3"/>
        <v>22.499674007191789</v>
      </c>
      <c r="K51" s="16">
        <f t="shared" si="4"/>
        <v>0</v>
      </c>
      <c r="L51" s="16">
        <f t="shared" si="5"/>
        <v>0</v>
      </c>
      <c r="M51" s="16">
        <f t="shared" si="6"/>
        <v>0</v>
      </c>
      <c r="N51" s="16">
        <f t="shared" si="7"/>
        <v>4</v>
      </c>
      <c r="O51" s="16">
        <f t="shared" si="8"/>
        <v>4</v>
      </c>
      <c r="P51" s="16">
        <f t="shared" si="9"/>
        <v>270</v>
      </c>
      <c r="Q51" s="3">
        <f t="shared" si="10"/>
        <v>292.4996740071918</v>
      </c>
      <c r="R51" s="3">
        <f t="shared" si="11"/>
        <v>7.8473249582262108</v>
      </c>
    </row>
    <row r="52" spans="1:18" s="16" customFormat="1" x14ac:dyDescent="0.25">
      <c r="A52" s="16">
        <v>51</v>
      </c>
      <c r="B52" s="16" t="s">
        <v>28</v>
      </c>
      <c r="C52" s="17">
        <v>47.57</v>
      </c>
      <c r="D52" s="17">
        <v>80.489000000000004</v>
      </c>
      <c r="E52" s="17">
        <v>50.570999999999998</v>
      </c>
      <c r="F52" s="17">
        <v>70.287999999999997</v>
      </c>
      <c r="G52" s="16">
        <f t="shared" si="0"/>
        <v>0.29418684442701654</v>
      </c>
      <c r="H52" s="16">
        <f t="shared" si="1"/>
        <v>0.28611512854785659</v>
      </c>
      <c r="I52" s="18">
        <f t="shared" si="2"/>
        <v>16.393189320635198</v>
      </c>
      <c r="J52" s="19">
        <f t="shared" si="3"/>
        <v>16.393189320635198</v>
      </c>
      <c r="K52" s="16">
        <f t="shared" si="4"/>
        <v>0</v>
      </c>
      <c r="L52" s="16">
        <f t="shared" si="5"/>
        <v>0</v>
      </c>
      <c r="M52" s="16">
        <f t="shared" si="6"/>
        <v>0</v>
      </c>
      <c r="N52" s="16">
        <f t="shared" si="7"/>
        <v>4</v>
      </c>
      <c r="O52" s="16">
        <f t="shared" si="8"/>
        <v>4</v>
      </c>
      <c r="P52" s="16">
        <f t="shared" si="9"/>
        <v>270</v>
      </c>
      <c r="Q52" s="3">
        <f t="shared" si="10"/>
        <v>286.3931893206352</v>
      </c>
      <c r="R52" s="3">
        <f t="shared" si="11"/>
        <v>10.633268641391513</v>
      </c>
    </row>
    <row r="53" spans="1:18" s="16" customFormat="1" x14ac:dyDescent="0.25">
      <c r="A53" s="16">
        <v>52</v>
      </c>
      <c r="B53" s="16" t="s">
        <v>28</v>
      </c>
      <c r="C53" s="17">
        <v>95.248999999999995</v>
      </c>
      <c r="D53" s="17">
        <v>84.543000000000006</v>
      </c>
      <c r="E53" s="17">
        <v>94.216999999999999</v>
      </c>
      <c r="F53" s="17">
        <v>76.683000000000007</v>
      </c>
      <c r="G53" s="16">
        <f t="shared" si="0"/>
        <v>0.13129770992366369</v>
      </c>
      <c r="H53" s="16">
        <f t="shared" si="1"/>
        <v>0.13055093478568128</v>
      </c>
      <c r="I53" s="18">
        <f t="shared" si="2"/>
        <v>7.4800175747071833</v>
      </c>
      <c r="J53" s="19">
        <f t="shared" si="3"/>
        <v>7.4800175747071833</v>
      </c>
      <c r="K53" s="16">
        <f t="shared" si="4"/>
        <v>1</v>
      </c>
      <c r="L53" s="16">
        <f t="shared" si="5"/>
        <v>0</v>
      </c>
      <c r="M53" s="16">
        <f t="shared" si="6"/>
        <v>0</v>
      </c>
      <c r="N53" s="16">
        <f t="shared" si="7"/>
        <v>0</v>
      </c>
      <c r="O53" s="16">
        <f t="shared" si="8"/>
        <v>1</v>
      </c>
      <c r="P53" s="16">
        <f t="shared" si="9"/>
        <v>0</v>
      </c>
      <c r="Q53" s="3">
        <f t="shared" si="10"/>
        <v>7.4800175747071833</v>
      </c>
      <c r="R53" s="3">
        <f t="shared" si="11"/>
        <v>7.9274601228892969</v>
      </c>
    </row>
    <row r="54" spans="1:18" s="16" customFormat="1" x14ac:dyDescent="0.25">
      <c r="A54" s="16">
        <v>53</v>
      </c>
      <c r="B54" s="16" t="s">
        <v>28</v>
      </c>
      <c r="C54" s="17">
        <v>171.68899999999999</v>
      </c>
      <c r="D54" s="17">
        <v>127.056</v>
      </c>
      <c r="E54" s="17">
        <v>174.86600000000001</v>
      </c>
      <c r="F54" s="17">
        <v>124.32299999999999</v>
      </c>
      <c r="G54" s="16">
        <f t="shared" si="0"/>
        <v>1.1624588364434747</v>
      </c>
      <c r="H54" s="16">
        <f t="shared" si="1"/>
        <v>0.8603842036268553</v>
      </c>
      <c r="I54" s="18">
        <f t="shared" si="2"/>
        <v>49.296383627543229</v>
      </c>
      <c r="J54" s="19">
        <f t="shared" si="3"/>
        <v>49.296383627543229</v>
      </c>
      <c r="K54" s="16">
        <f t="shared" si="4"/>
        <v>0</v>
      </c>
      <c r="L54" s="16">
        <f t="shared" si="5"/>
        <v>0</v>
      </c>
      <c r="M54" s="16">
        <f t="shared" si="6"/>
        <v>0</v>
      </c>
      <c r="N54" s="16">
        <f t="shared" si="7"/>
        <v>4</v>
      </c>
      <c r="O54" s="16">
        <f t="shared" si="8"/>
        <v>4</v>
      </c>
      <c r="P54" s="16">
        <f t="shared" si="9"/>
        <v>270</v>
      </c>
      <c r="Q54" s="3">
        <f t="shared" si="10"/>
        <v>319.29638362754321</v>
      </c>
      <c r="R54" s="3">
        <f t="shared" si="11"/>
        <v>4.1907777321160991</v>
      </c>
    </row>
    <row r="55" spans="1:18" s="16" customFormat="1" x14ac:dyDescent="0.25">
      <c r="A55" s="16">
        <v>54</v>
      </c>
      <c r="B55" s="16" t="s">
        <v>29</v>
      </c>
      <c r="C55" s="16">
        <v>47.649000000000001</v>
      </c>
      <c r="D55" s="16">
        <v>38.051000000000002</v>
      </c>
      <c r="E55" s="16">
        <v>45.665999999999997</v>
      </c>
      <c r="F55" s="16">
        <v>31.675999999999998</v>
      </c>
      <c r="G55" s="16">
        <f t="shared" si="0"/>
        <v>0.31105882352941222</v>
      </c>
      <c r="H55" s="16">
        <f t="shared" si="1"/>
        <v>0.30157137228006353</v>
      </c>
      <c r="I55" s="18">
        <f t="shared" si="2"/>
        <v>17.278766853616187</v>
      </c>
      <c r="J55" s="19">
        <f t="shared" si="3"/>
        <v>17.278766853616187</v>
      </c>
      <c r="K55" s="16">
        <f t="shared" si="4"/>
        <v>1</v>
      </c>
      <c r="L55" s="16">
        <f t="shared" si="5"/>
        <v>0</v>
      </c>
      <c r="M55" s="16">
        <f t="shared" si="6"/>
        <v>0</v>
      </c>
      <c r="N55" s="16">
        <f t="shared" si="7"/>
        <v>0</v>
      </c>
      <c r="O55" s="16">
        <f t="shared" si="8"/>
        <v>1</v>
      </c>
      <c r="P55" s="16">
        <f t="shared" si="9"/>
        <v>0</v>
      </c>
      <c r="Q55" s="3">
        <f t="shared" si="10"/>
        <v>17.278766853616187</v>
      </c>
      <c r="R55" s="3">
        <f t="shared" si="11"/>
        <v>6.6762949305733983</v>
      </c>
    </row>
    <row r="56" spans="1:18" s="16" customFormat="1" x14ac:dyDescent="0.25">
      <c r="A56" s="16">
        <v>55</v>
      </c>
      <c r="B56" s="16" t="s">
        <v>29</v>
      </c>
      <c r="C56" s="16">
        <v>86.572999999999993</v>
      </c>
      <c r="D56" s="16">
        <v>56.204000000000001</v>
      </c>
      <c r="E56" s="16">
        <v>83.796000000000006</v>
      </c>
      <c r="F56" s="16">
        <v>49.816000000000003</v>
      </c>
      <c r="G56" s="16">
        <f t="shared" si="0"/>
        <v>0.43472135253600308</v>
      </c>
      <c r="H56" s="16">
        <f t="shared" si="1"/>
        <v>0.41007582188605735</v>
      </c>
      <c r="I56" s="18">
        <f t="shared" si="2"/>
        <v>23.495613874429559</v>
      </c>
      <c r="J56" s="19">
        <f t="shared" si="3"/>
        <v>23.495613874429559</v>
      </c>
      <c r="K56" s="16">
        <f t="shared" si="4"/>
        <v>1</v>
      </c>
      <c r="L56" s="16">
        <f t="shared" si="5"/>
        <v>0</v>
      </c>
      <c r="M56" s="16">
        <f t="shared" si="6"/>
        <v>0</v>
      </c>
      <c r="N56" s="16">
        <f t="shared" si="7"/>
        <v>0</v>
      </c>
      <c r="O56" s="16">
        <f t="shared" si="8"/>
        <v>1</v>
      </c>
      <c r="P56" s="16">
        <f t="shared" si="9"/>
        <v>0</v>
      </c>
      <c r="Q56" s="3">
        <f t="shared" si="10"/>
        <v>23.495613874429559</v>
      </c>
      <c r="R56" s="3">
        <f t="shared" si="11"/>
        <v>6.9655059399874109</v>
      </c>
    </row>
    <row r="57" spans="1:18" s="16" customFormat="1" x14ac:dyDescent="0.25">
      <c r="A57" s="16">
        <v>56</v>
      </c>
      <c r="B57" s="16" t="s">
        <v>29</v>
      </c>
      <c r="C57" s="16">
        <v>116.971</v>
      </c>
      <c r="D57" s="16">
        <v>57.381999999999998</v>
      </c>
      <c r="E57" s="16">
        <v>123.72499999999999</v>
      </c>
      <c r="F57" s="16">
        <v>62.345999999999997</v>
      </c>
      <c r="G57" s="16">
        <f t="shared" si="0"/>
        <v>-1.3605962933118438</v>
      </c>
      <c r="H57" s="16">
        <f t="shared" si="1"/>
        <v>-0.93698280268669176</v>
      </c>
      <c r="I57" s="18">
        <f t="shared" si="2"/>
        <v>-53.685160070286614</v>
      </c>
      <c r="J57" s="19">
        <f t="shared" si="3"/>
        <v>53.685160070286614</v>
      </c>
      <c r="K57" s="16">
        <f t="shared" si="4"/>
        <v>0</v>
      </c>
      <c r="L57" s="16">
        <f t="shared" si="5"/>
        <v>3</v>
      </c>
      <c r="M57" s="16">
        <f t="shared" si="6"/>
        <v>0</v>
      </c>
      <c r="N57" s="16">
        <f t="shared" si="7"/>
        <v>0</v>
      </c>
      <c r="O57" s="16">
        <f t="shared" si="8"/>
        <v>3</v>
      </c>
      <c r="P57" s="16">
        <f t="shared" si="9"/>
        <v>180</v>
      </c>
      <c r="Q57" s="3">
        <f t="shared" si="10"/>
        <v>233.6851600702866</v>
      </c>
      <c r="R57" s="3">
        <f t="shared" si="11"/>
        <v>8.3819933190142706</v>
      </c>
    </row>
    <row r="58" spans="1:18" s="16" customFormat="1" x14ac:dyDescent="0.25">
      <c r="A58" s="16">
        <v>57</v>
      </c>
      <c r="B58" s="16" t="s">
        <v>29</v>
      </c>
      <c r="C58" s="16">
        <v>164.78100000000001</v>
      </c>
      <c r="D58" s="16">
        <v>71.802999999999997</v>
      </c>
      <c r="E58" s="16">
        <v>158.82</v>
      </c>
      <c r="F58" s="16">
        <v>68.608999999999995</v>
      </c>
      <c r="G58" s="16">
        <f t="shared" si="0"/>
        <v>1.8663118346900462</v>
      </c>
      <c r="H58" s="16">
        <f t="shared" si="1"/>
        <v>1.0789080140487364</v>
      </c>
      <c r="I58" s="18">
        <f t="shared" si="2"/>
        <v>61.816875687833928</v>
      </c>
      <c r="J58" s="19">
        <f t="shared" si="3"/>
        <v>61.816875687833928</v>
      </c>
      <c r="K58" s="16">
        <f t="shared" si="4"/>
        <v>1</v>
      </c>
      <c r="L58" s="16">
        <f t="shared" si="5"/>
        <v>0</v>
      </c>
      <c r="M58" s="16">
        <f t="shared" si="6"/>
        <v>0</v>
      </c>
      <c r="N58" s="16">
        <f t="shared" si="7"/>
        <v>0</v>
      </c>
      <c r="O58" s="16">
        <f t="shared" si="8"/>
        <v>1</v>
      </c>
      <c r="P58" s="16">
        <f t="shared" si="9"/>
        <v>0</v>
      </c>
      <c r="Q58" s="3">
        <f t="shared" si="10"/>
        <v>61.816875687833928</v>
      </c>
      <c r="R58" s="3">
        <f t="shared" si="11"/>
        <v>6.7627773140922036</v>
      </c>
    </row>
    <row r="59" spans="1:18" s="16" customFormat="1" x14ac:dyDescent="0.25">
      <c r="A59" s="16">
        <v>58</v>
      </c>
      <c r="B59" s="16" t="s">
        <v>29</v>
      </c>
      <c r="C59" s="16">
        <v>203.66499999999999</v>
      </c>
      <c r="D59" s="16">
        <v>54.078000000000003</v>
      </c>
      <c r="E59" s="16">
        <v>196.178</v>
      </c>
      <c r="F59" s="16">
        <v>55.603999999999999</v>
      </c>
      <c r="G59" s="16">
        <f t="shared" si="0"/>
        <v>-4.9062909567496806</v>
      </c>
      <c r="H59" s="16">
        <f t="shared" si="1"/>
        <v>-1.3697304464227065</v>
      </c>
      <c r="I59" s="18">
        <f t="shared" si="2"/>
        <v>-78.479773650591213</v>
      </c>
      <c r="J59" s="19">
        <f t="shared" si="3"/>
        <v>78.479773650591213</v>
      </c>
      <c r="K59" s="16">
        <f t="shared" si="4"/>
        <v>0</v>
      </c>
      <c r="L59" s="16">
        <f t="shared" si="5"/>
        <v>0</v>
      </c>
      <c r="M59" s="16">
        <f t="shared" si="6"/>
        <v>2</v>
      </c>
      <c r="N59" s="16">
        <f t="shared" si="7"/>
        <v>0</v>
      </c>
      <c r="O59" s="16">
        <f t="shared" si="8"/>
        <v>2</v>
      </c>
      <c r="P59" s="16">
        <f t="shared" si="9"/>
        <v>90</v>
      </c>
      <c r="Q59" s="3">
        <f t="shared" si="10"/>
        <v>168.4797736505912</v>
      </c>
      <c r="R59" s="3">
        <f t="shared" si="11"/>
        <v>7.6409322075254602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tabSelected="1" topLeftCell="M1" workbookViewId="0">
      <selection activeCell="U1" sqref="U1"/>
    </sheetView>
  </sheetViews>
  <sheetFormatPr defaultRowHeight="13.8" x14ac:dyDescent="0.25"/>
  <sheetData>
    <row r="1" spans="1:20" ht="20.399999999999999" x14ac:dyDescent="0.35">
      <c r="A1" t="s">
        <v>1</v>
      </c>
      <c r="B1" t="s">
        <v>30</v>
      </c>
      <c r="C1" t="s">
        <v>31</v>
      </c>
      <c r="D1" t="s">
        <v>32</v>
      </c>
      <c r="E1" s="4" t="s">
        <v>5</v>
      </c>
      <c r="F1" s="4" t="s">
        <v>33</v>
      </c>
      <c r="G1" s="5" t="s">
        <v>34</v>
      </c>
      <c r="H1" s="5" t="s">
        <v>35</v>
      </c>
      <c r="I1" t="s">
        <v>36</v>
      </c>
      <c r="J1" t="s">
        <v>10</v>
      </c>
      <c r="K1" t="s">
        <v>37</v>
      </c>
      <c r="L1" t="s">
        <v>38</v>
      </c>
      <c r="M1" t="s">
        <v>39</v>
      </c>
      <c r="N1" t="s">
        <v>40</v>
      </c>
      <c r="O1" s="6"/>
      <c r="P1" s="7" t="s">
        <v>41</v>
      </c>
      <c r="Q1" t="s">
        <v>42</v>
      </c>
      <c r="R1" t="s">
        <v>43</v>
      </c>
      <c r="S1" t="s">
        <v>44</v>
      </c>
      <c r="T1" s="21"/>
    </row>
    <row r="2" spans="1:20" x14ac:dyDescent="0.25">
      <c r="A2" s="21">
        <v>19.539000000000001</v>
      </c>
      <c r="B2" s="21">
        <v>36.978999999999999</v>
      </c>
      <c r="C2" s="21">
        <v>18.015999999999998</v>
      </c>
      <c r="D2" s="21">
        <v>37.56</v>
      </c>
      <c r="E2" s="21">
        <f>ABS(A2-C2)/(B2-D2)</f>
        <v>-2.6213425129087695</v>
      </c>
      <c r="F2" s="21">
        <f>ATAN(E2)</f>
        <v>-1.2063532825240784</v>
      </c>
      <c r="G2" s="22">
        <f>DEGREES(F2)</f>
        <v>-69.118951690382701</v>
      </c>
      <c r="H2" s="23">
        <f>ABS(G2)</f>
        <v>69.118951690382701</v>
      </c>
      <c r="I2" s="21">
        <f>IF(AND($C2&gt;=$E2,$D2&gt;=$F2),1,0)</f>
        <v>1</v>
      </c>
      <c r="J2" s="21">
        <f>IF(AND($C2&lt;$E2,$D2&lt;$F2),3,0)</f>
        <v>0</v>
      </c>
      <c r="K2" s="21">
        <f>IF(AND($C2&gt;=$E2,$D2&lt;$F2),2,0)</f>
        <v>0</v>
      </c>
      <c r="L2" s="21">
        <f>IF(AND($C2&lt;$E2,$D2&gt;=$F2),4,0)</f>
        <v>0</v>
      </c>
      <c r="M2" s="21">
        <f>SUM(I2:L2)</f>
        <v>1</v>
      </c>
      <c r="N2" s="21">
        <f>IF(M2=1,0,IF(M2=2,90,IF(M2=3,180,IF(M2=4,270))))</f>
        <v>0</v>
      </c>
      <c r="O2" s="24">
        <f t="shared" ref="O2:O63" si="0">H2+N2</f>
        <v>69.118951690382701</v>
      </c>
      <c r="P2" s="24">
        <f t="shared" ref="P2:P63" si="1">POWER((POWER((A2-C2),2)+POWER((B2-D2),2)),1/2)</f>
        <v>1.6300582811666624</v>
      </c>
      <c r="Q2" s="21">
        <v>9</v>
      </c>
      <c r="R2" s="21">
        <v>18</v>
      </c>
      <c r="S2" s="25">
        <v>0.5</v>
      </c>
      <c r="T2" s="21"/>
    </row>
    <row r="3" spans="1:20" x14ac:dyDescent="0.25">
      <c r="A3" s="21">
        <v>49.673999999999999</v>
      </c>
      <c r="B3" s="21">
        <v>42.07</v>
      </c>
      <c r="C3" s="21">
        <v>51.359000000000002</v>
      </c>
      <c r="D3" s="21">
        <v>39.24</v>
      </c>
      <c r="E3" s="21">
        <f t="shared" ref="E3:E63" si="2">ABS(A3-C3)/(B3-D3)</f>
        <v>0.59540636042402939</v>
      </c>
      <c r="F3" s="21">
        <f t="shared" ref="F3:F63" si="3">ATAN(E3)</f>
        <v>0.53703497791659771</v>
      </c>
      <c r="G3" s="22">
        <f t="shared" ref="G3:G63" si="4">DEGREES(F3)</f>
        <v>30.769837685522418</v>
      </c>
      <c r="H3" s="23">
        <f t="shared" ref="H3:H63" si="5">ABS(G3)</f>
        <v>30.769837685522418</v>
      </c>
      <c r="I3" s="21">
        <f t="shared" ref="I3:I63" si="6">IF(AND(A3&gt;=C3,B3&gt;=D3),1,0)</f>
        <v>0</v>
      </c>
      <c r="J3" s="21">
        <f t="shared" ref="J3:J63" si="7">IF(AND($C3&lt;$E3,$D3&lt;$F3),3,0)</f>
        <v>0</v>
      </c>
      <c r="K3" s="21">
        <f t="shared" ref="K3:K63" si="8">IF(AND($C3&gt;=$E3,$D3&lt;$F3),2,0)</f>
        <v>0</v>
      </c>
      <c r="L3" s="21">
        <f t="shared" ref="L3:L63" si="9">IF(AND($C3&lt;$E3,$D3&gt;=$F3),4,0)</f>
        <v>0</v>
      </c>
      <c r="M3" s="21">
        <f t="shared" ref="M3:M63" si="10">SUM(I3:L3)</f>
        <v>0</v>
      </c>
      <c r="N3" s="21" t="b">
        <f t="shared" ref="N3:N63" si="11">IF(M3=1,0,IF(M3=2,90,IF(M3=3,180,IF(M3=4,270))))</f>
        <v>0</v>
      </c>
      <c r="O3" s="24">
        <f t="shared" si="0"/>
        <v>30.769837685522418</v>
      </c>
      <c r="P3" s="24">
        <f t="shared" si="1"/>
        <v>3.2936491920057298</v>
      </c>
      <c r="Q3" s="21"/>
      <c r="R3" s="21"/>
      <c r="S3" s="21"/>
      <c r="T3" s="21"/>
    </row>
    <row r="4" spans="1:20" x14ac:dyDescent="0.25">
      <c r="A4" s="21">
        <v>89.296999999999997</v>
      </c>
      <c r="B4" s="21">
        <v>52.191000000000003</v>
      </c>
      <c r="C4" s="21">
        <v>93.340999999999994</v>
      </c>
      <c r="D4" s="21">
        <v>52.231999999999999</v>
      </c>
      <c r="E4" s="21">
        <f t="shared" si="2"/>
        <v>-98.634146341470995</v>
      </c>
      <c r="F4" s="21">
        <f t="shared" si="3"/>
        <v>-1.56065819739144</v>
      </c>
      <c r="G4" s="22">
        <f t="shared" si="4"/>
        <v>-89.419127973024459</v>
      </c>
      <c r="H4" s="23">
        <f t="shared" si="5"/>
        <v>89.419127973024459</v>
      </c>
      <c r="I4" s="21">
        <f t="shared" si="6"/>
        <v>0</v>
      </c>
      <c r="J4" s="21">
        <f t="shared" si="7"/>
        <v>0</v>
      </c>
      <c r="K4" s="21">
        <f t="shared" si="8"/>
        <v>0</v>
      </c>
      <c r="L4" s="21">
        <f t="shared" si="9"/>
        <v>0</v>
      </c>
      <c r="M4" s="21">
        <f t="shared" si="10"/>
        <v>0</v>
      </c>
      <c r="N4" s="21" t="b">
        <f t="shared" si="11"/>
        <v>0</v>
      </c>
      <c r="O4" s="24">
        <f t="shared" si="0"/>
        <v>89.419127973024459</v>
      </c>
      <c r="P4" s="24">
        <f t="shared" si="1"/>
        <v>4.0442078334328935</v>
      </c>
      <c r="Q4" s="21"/>
      <c r="R4" s="21"/>
      <c r="S4" s="21"/>
      <c r="T4" s="21"/>
    </row>
    <row r="5" spans="1:20" x14ac:dyDescent="0.25">
      <c r="A5" s="21">
        <v>118.997</v>
      </c>
      <c r="B5" s="21">
        <v>59.530999999999999</v>
      </c>
      <c r="C5" s="21">
        <v>117.798</v>
      </c>
      <c r="D5" s="21">
        <v>54.960999999999999</v>
      </c>
      <c r="E5" s="21">
        <f t="shared" si="2"/>
        <v>0.26236323851203458</v>
      </c>
      <c r="F5" s="21">
        <f t="shared" si="3"/>
        <v>0.25658038087691692</v>
      </c>
      <c r="G5" s="22">
        <f t="shared" si="4"/>
        <v>14.700972930106516</v>
      </c>
      <c r="H5" s="23">
        <f t="shared" si="5"/>
        <v>14.700972930106516</v>
      </c>
      <c r="I5" s="21">
        <f t="shared" si="6"/>
        <v>1</v>
      </c>
      <c r="J5" s="21">
        <f t="shared" si="7"/>
        <v>0</v>
      </c>
      <c r="K5" s="21">
        <f t="shared" si="8"/>
        <v>0</v>
      </c>
      <c r="L5" s="21">
        <f t="shared" si="9"/>
        <v>0</v>
      </c>
      <c r="M5" s="21">
        <f t="shared" si="10"/>
        <v>1</v>
      </c>
      <c r="N5" s="21">
        <f t="shared" si="11"/>
        <v>0</v>
      </c>
      <c r="O5" s="24">
        <f t="shared" si="0"/>
        <v>14.700972930106516</v>
      </c>
      <c r="P5" s="24">
        <f t="shared" si="1"/>
        <v>4.7246694064241144</v>
      </c>
      <c r="Q5" s="21"/>
      <c r="R5" s="21"/>
      <c r="S5" s="21"/>
      <c r="T5" s="21"/>
    </row>
    <row r="6" spans="1:20" x14ac:dyDescent="0.25">
      <c r="A6" s="21">
        <v>136.43799999999999</v>
      </c>
      <c r="B6" s="21">
        <v>65.216999999999999</v>
      </c>
      <c r="C6" s="21">
        <v>130.79599999999999</v>
      </c>
      <c r="D6" s="21">
        <v>70.195999999999998</v>
      </c>
      <c r="E6" s="21">
        <f t="shared" si="2"/>
        <v>-1.1331592689295034</v>
      </c>
      <c r="F6" s="21">
        <f t="shared" si="3"/>
        <v>-0.84774077130561565</v>
      </c>
      <c r="G6" s="22">
        <f t="shared" si="4"/>
        <v>-48.5719683169769</v>
      </c>
      <c r="H6" s="23">
        <f t="shared" si="5"/>
        <v>48.5719683169769</v>
      </c>
      <c r="I6" s="21">
        <f t="shared" si="6"/>
        <v>0</v>
      </c>
      <c r="J6" s="21">
        <f t="shared" si="7"/>
        <v>0</v>
      </c>
      <c r="K6" s="21">
        <f t="shared" si="8"/>
        <v>0</v>
      </c>
      <c r="L6" s="21">
        <f t="shared" si="9"/>
        <v>0</v>
      </c>
      <c r="M6" s="21">
        <f t="shared" si="10"/>
        <v>0</v>
      </c>
      <c r="N6" s="21" t="b">
        <f t="shared" si="11"/>
        <v>0</v>
      </c>
      <c r="O6" s="24">
        <f t="shared" si="0"/>
        <v>48.5719683169769</v>
      </c>
      <c r="P6" s="24">
        <f t="shared" si="1"/>
        <v>7.5247993328726013</v>
      </c>
      <c r="Q6" s="21"/>
      <c r="R6" s="21"/>
      <c r="S6" s="21"/>
      <c r="T6" s="21"/>
    </row>
    <row r="7" spans="1:20" x14ac:dyDescent="0.25">
      <c r="A7" s="21">
        <v>161.52000000000001</v>
      </c>
      <c r="B7" s="21">
        <v>59.526000000000003</v>
      </c>
      <c r="C7" s="21">
        <v>171.59800000000001</v>
      </c>
      <c r="D7" s="21">
        <v>57.997</v>
      </c>
      <c r="E7" s="21">
        <f t="shared" si="2"/>
        <v>6.5912361020274561</v>
      </c>
      <c r="F7" s="21">
        <f t="shared" si="3"/>
        <v>1.4202279668141393</v>
      </c>
      <c r="G7" s="22">
        <f t="shared" si="4"/>
        <v>81.37306844489612</v>
      </c>
      <c r="H7" s="23">
        <f t="shared" si="5"/>
        <v>81.37306844489612</v>
      </c>
      <c r="I7" s="21">
        <f t="shared" si="6"/>
        <v>0</v>
      </c>
      <c r="J7" s="21">
        <f t="shared" si="7"/>
        <v>0</v>
      </c>
      <c r="K7" s="21">
        <f t="shared" si="8"/>
        <v>0</v>
      </c>
      <c r="L7" s="21">
        <f t="shared" si="9"/>
        <v>0</v>
      </c>
      <c r="M7" s="21">
        <f t="shared" si="10"/>
        <v>0</v>
      </c>
      <c r="N7" s="21" t="b">
        <f t="shared" si="11"/>
        <v>0</v>
      </c>
      <c r="O7" s="24">
        <f t="shared" si="0"/>
        <v>81.37306844489612</v>
      </c>
      <c r="P7" s="24">
        <f t="shared" si="1"/>
        <v>10.193327474382448</v>
      </c>
      <c r="Q7" s="21"/>
      <c r="R7" s="21"/>
      <c r="S7" s="21"/>
      <c r="T7" s="21"/>
    </row>
    <row r="8" spans="1:20" x14ac:dyDescent="0.25">
      <c r="A8" s="21">
        <v>9.8059999999999992</v>
      </c>
      <c r="B8" s="21">
        <v>70.203999999999994</v>
      </c>
      <c r="C8" s="21">
        <v>15.342000000000001</v>
      </c>
      <c r="D8" s="21">
        <v>74.977999999999994</v>
      </c>
      <c r="E8" s="21">
        <f t="shared" si="2"/>
        <v>-1.1596145789694177</v>
      </c>
      <c r="F8" s="21">
        <f t="shared" si="3"/>
        <v>-0.85917285312515135</v>
      </c>
      <c r="G8" s="22">
        <f t="shared" si="4"/>
        <v>-49.226978356284533</v>
      </c>
      <c r="H8" s="23">
        <f t="shared" si="5"/>
        <v>49.226978356284533</v>
      </c>
      <c r="I8" s="21">
        <f t="shared" si="6"/>
        <v>0</v>
      </c>
      <c r="J8" s="21">
        <f t="shared" si="7"/>
        <v>0</v>
      </c>
      <c r="K8" s="21">
        <f t="shared" si="8"/>
        <v>0</v>
      </c>
      <c r="L8" s="21">
        <f t="shared" si="9"/>
        <v>0</v>
      </c>
      <c r="M8" s="21">
        <f t="shared" si="10"/>
        <v>0</v>
      </c>
      <c r="N8" s="21" t="b">
        <f t="shared" si="11"/>
        <v>0</v>
      </c>
      <c r="O8" s="24">
        <f t="shared" si="0"/>
        <v>49.226978356284533</v>
      </c>
      <c r="P8" s="24">
        <f t="shared" si="1"/>
        <v>7.3101554019049431</v>
      </c>
      <c r="Q8" s="21"/>
      <c r="R8" s="21"/>
      <c r="S8" s="21"/>
      <c r="T8" s="21"/>
    </row>
    <row r="9" spans="1:20" x14ac:dyDescent="0.25">
      <c r="A9" s="21">
        <v>64.897999999999996</v>
      </c>
      <c r="B9" s="21">
        <v>80.727999999999994</v>
      </c>
      <c r="C9" s="21">
        <v>67.552999999999997</v>
      </c>
      <c r="D9" s="21">
        <v>85.105000000000004</v>
      </c>
      <c r="E9" s="21">
        <f t="shared" si="2"/>
        <v>-0.60657984921178787</v>
      </c>
      <c r="F9" s="21">
        <f t="shared" si="3"/>
        <v>-0.54524358345158497</v>
      </c>
      <c r="G9" s="22">
        <f t="shared" si="4"/>
        <v>-31.240156138364913</v>
      </c>
      <c r="H9" s="23">
        <f t="shared" si="5"/>
        <v>31.240156138364913</v>
      </c>
      <c r="I9" s="21">
        <f t="shared" si="6"/>
        <v>0</v>
      </c>
      <c r="J9" s="21">
        <f t="shared" si="7"/>
        <v>0</v>
      </c>
      <c r="K9" s="21">
        <f t="shared" si="8"/>
        <v>0</v>
      </c>
      <c r="L9" s="21">
        <f t="shared" si="9"/>
        <v>0</v>
      </c>
      <c r="M9" s="21">
        <f t="shared" si="10"/>
        <v>0</v>
      </c>
      <c r="N9" s="21" t="b">
        <f t="shared" si="11"/>
        <v>0</v>
      </c>
      <c r="O9" s="24">
        <f t="shared" si="0"/>
        <v>31.240156138364913</v>
      </c>
      <c r="P9" s="24">
        <f t="shared" si="1"/>
        <v>5.1192923339071079</v>
      </c>
      <c r="Q9" s="21"/>
      <c r="R9" s="21"/>
      <c r="S9" s="21"/>
      <c r="T9" s="21"/>
    </row>
    <row r="10" spans="1:20" x14ac:dyDescent="0.25">
      <c r="A10" s="21">
        <v>101.02</v>
      </c>
      <c r="B10" s="21">
        <v>74.052999999999997</v>
      </c>
      <c r="C10" s="21">
        <v>102.90900000000001</v>
      </c>
      <c r="D10" s="21">
        <v>67.671000000000006</v>
      </c>
      <c r="E10" s="21">
        <f t="shared" si="2"/>
        <v>0.29598871827013673</v>
      </c>
      <c r="F10" s="21">
        <f t="shared" si="3"/>
        <v>0.28777266878834118</v>
      </c>
      <c r="G10" s="22">
        <f t="shared" si="4"/>
        <v>16.488159380788062</v>
      </c>
      <c r="H10" s="23">
        <f t="shared" si="5"/>
        <v>16.488159380788062</v>
      </c>
      <c r="I10" s="21">
        <f t="shared" si="6"/>
        <v>0</v>
      </c>
      <c r="J10" s="21">
        <f t="shared" si="7"/>
        <v>0</v>
      </c>
      <c r="K10" s="21">
        <f t="shared" si="8"/>
        <v>0</v>
      </c>
      <c r="L10" s="21">
        <f t="shared" si="9"/>
        <v>0</v>
      </c>
      <c r="M10" s="21">
        <f t="shared" si="10"/>
        <v>0</v>
      </c>
      <c r="N10" s="21" t="b">
        <f t="shared" si="11"/>
        <v>0</v>
      </c>
      <c r="O10" s="24">
        <f t="shared" si="0"/>
        <v>16.488159380788062</v>
      </c>
      <c r="P10" s="24">
        <f t="shared" si="1"/>
        <v>6.6556926761983179</v>
      </c>
      <c r="Q10" s="21"/>
      <c r="R10" s="21"/>
      <c r="S10" s="21"/>
      <c r="T10" s="21"/>
    </row>
    <row r="11" spans="1:20" x14ac:dyDescent="0.25">
      <c r="A11" s="21">
        <v>127.00700000000001</v>
      </c>
      <c r="B11" s="21">
        <v>88.063000000000002</v>
      </c>
      <c r="C11" s="21">
        <v>118.346</v>
      </c>
      <c r="D11" s="21">
        <v>84.132999999999996</v>
      </c>
      <c r="E11" s="21">
        <f t="shared" si="2"/>
        <v>2.2038167938931261</v>
      </c>
      <c r="F11" s="21">
        <f t="shared" si="3"/>
        <v>1.1448214558115106</v>
      </c>
      <c r="G11" s="22">
        <f t="shared" si="4"/>
        <v>65.59343771402223</v>
      </c>
      <c r="H11" s="23">
        <f t="shared" si="5"/>
        <v>65.59343771402223</v>
      </c>
      <c r="I11" s="21">
        <f t="shared" si="6"/>
        <v>1</v>
      </c>
      <c r="J11" s="21">
        <f t="shared" si="7"/>
        <v>0</v>
      </c>
      <c r="K11" s="21">
        <f t="shared" si="8"/>
        <v>0</v>
      </c>
      <c r="L11" s="21">
        <f t="shared" si="9"/>
        <v>0</v>
      </c>
      <c r="M11" s="21">
        <f t="shared" si="10"/>
        <v>1</v>
      </c>
      <c r="N11" s="21">
        <f t="shared" si="11"/>
        <v>0</v>
      </c>
      <c r="O11" s="24">
        <f t="shared" si="0"/>
        <v>65.59343771402223</v>
      </c>
      <c r="P11" s="24">
        <f t="shared" si="1"/>
        <v>9.5109316578345826</v>
      </c>
      <c r="Q11" s="21"/>
      <c r="R11" s="21"/>
      <c r="S11" s="21"/>
      <c r="T11" s="21"/>
    </row>
    <row r="12" spans="1:20" x14ac:dyDescent="0.25">
      <c r="A12" s="21">
        <v>171.92</v>
      </c>
      <c r="B12" s="21">
        <v>92.5</v>
      </c>
      <c r="C12" s="21">
        <v>174.55500000000001</v>
      </c>
      <c r="D12" s="21">
        <v>87.888000000000005</v>
      </c>
      <c r="E12" s="21">
        <f t="shared" si="2"/>
        <v>0.57133564614050791</v>
      </c>
      <c r="F12" s="21">
        <f t="shared" si="3"/>
        <v>0.51907606007141238</v>
      </c>
      <c r="G12" s="22">
        <f t="shared" si="4"/>
        <v>29.740867488371119</v>
      </c>
      <c r="H12" s="23">
        <f t="shared" si="5"/>
        <v>29.740867488371119</v>
      </c>
      <c r="I12" s="21">
        <f t="shared" si="6"/>
        <v>0</v>
      </c>
      <c r="J12" s="21">
        <f t="shared" si="7"/>
        <v>0</v>
      </c>
      <c r="K12" s="21">
        <f t="shared" si="8"/>
        <v>0</v>
      </c>
      <c r="L12" s="21">
        <f t="shared" si="9"/>
        <v>0</v>
      </c>
      <c r="M12" s="21">
        <f t="shared" si="10"/>
        <v>0</v>
      </c>
      <c r="N12" s="21" t="b">
        <f t="shared" si="11"/>
        <v>0</v>
      </c>
      <c r="O12" s="24">
        <f t="shared" si="0"/>
        <v>29.740867488371119</v>
      </c>
      <c r="P12" s="24">
        <f t="shared" si="1"/>
        <v>5.3116634870819945</v>
      </c>
      <c r="Q12" s="21"/>
      <c r="R12" s="21"/>
      <c r="S12" s="21"/>
      <c r="T12" s="21"/>
    </row>
    <row r="13" spans="1:20" x14ac:dyDescent="0.25">
      <c r="A13" s="21">
        <v>207.471</v>
      </c>
      <c r="B13" s="21">
        <v>87.186999999999998</v>
      </c>
      <c r="C13" s="21">
        <v>211.392</v>
      </c>
      <c r="D13" s="21">
        <v>90.433000000000007</v>
      </c>
      <c r="E13" s="21">
        <f t="shared" si="2"/>
        <v>-1.2079482439926004</v>
      </c>
      <c r="F13" s="21">
        <f t="shared" si="3"/>
        <v>-0.87930283244921936</v>
      </c>
      <c r="G13" s="22">
        <f t="shared" si="4"/>
        <v>-50.380341213239241</v>
      </c>
      <c r="H13" s="23">
        <f t="shared" si="5"/>
        <v>50.380341213239241</v>
      </c>
      <c r="I13" s="21">
        <f t="shared" si="6"/>
        <v>0</v>
      </c>
      <c r="J13" s="21">
        <f t="shared" si="7"/>
        <v>0</v>
      </c>
      <c r="K13" s="21">
        <f t="shared" si="8"/>
        <v>0</v>
      </c>
      <c r="L13" s="21">
        <f t="shared" si="9"/>
        <v>0</v>
      </c>
      <c r="M13" s="21">
        <f t="shared" si="10"/>
        <v>0</v>
      </c>
      <c r="N13" s="21" t="b">
        <f t="shared" si="11"/>
        <v>0</v>
      </c>
      <c r="O13" s="24">
        <f t="shared" si="0"/>
        <v>50.380341213239241</v>
      </c>
      <c r="P13" s="24">
        <f t="shared" si="1"/>
        <v>5.0902609952732289</v>
      </c>
      <c r="Q13" s="21"/>
      <c r="R13" s="21"/>
      <c r="S13" s="21"/>
      <c r="T13" s="21"/>
    </row>
    <row r="14" spans="1:20" x14ac:dyDescent="0.25">
      <c r="A14" s="21">
        <v>15.768000000000001</v>
      </c>
      <c r="B14" s="21">
        <v>98.631</v>
      </c>
      <c r="C14" s="21">
        <v>16.081</v>
      </c>
      <c r="D14" s="21">
        <v>94.289000000000001</v>
      </c>
      <c r="E14" s="21">
        <f t="shared" si="2"/>
        <v>7.2086596038691594E-2</v>
      </c>
      <c r="F14" s="21">
        <f t="shared" si="3"/>
        <v>7.19621184617555E-2</v>
      </c>
      <c r="G14" s="22">
        <f t="shared" si="4"/>
        <v>4.1231256726790537</v>
      </c>
      <c r="H14" s="23">
        <f t="shared" si="5"/>
        <v>4.1231256726790537</v>
      </c>
      <c r="I14" s="21">
        <f t="shared" si="6"/>
        <v>0</v>
      </c>
      <c r="J14" s="21">
        <f t="shared" si="7"/>
        <v>0</v>
      </c>
      <c r="K14" s="21">
        <f t="shared" si="8"/>
        <v>0</v>
      </c>
      <c r="L14" s="21">
        <f t="shared" si="9"/>
        <v>0</v>
      </c>
      <c r="M14" s="21">
        <f t="shared" si="10"/>
        <v>0</v>
      </c>
      <c r="N14" s="21" t="b">
        <f t="shared" si="11"/>
        <v>0</v>
      </c>
      <c r="O14" s="24">
        <f t="shared" si="0"/>
        <v>4.1231256726790537</v>
      </c>
      <c r="P14" s="24">
        <f t="shared" si="1"/>
        <v>4.3532669341541634</v>
      </c>
      <c r="Q14" s="21"/>
      <c r="R14" s="21"/>
      <c r="S14" s="21"/>
      <c r="T14" s="21"/>
    </row>
    <row r="15" spans="1:20" x14ac:dyDescent="0.25">
      <c r="A15" s="21">
        <v>59.665999999999997</v>
      </c>
      <c r="B15" s="21">
        <v>86.119</v>
      </c>
      <c r="C15" s="21">
        <v>60.204000000000001</v>
      </c>
      <c r="D15" s="21">
        <v>86.278000000000006</v>
      </c>
      <c r="E15" s="21">
        <f t="shared" si="2"/>
        <v>-3.3836477987420341</v>
      </c>
      <c r="F15" s="21">
        <f t="shared" si="3"/>
        <v>-1.283437170301442</v>
      </c>
      <c r="G15" s="22">
        <f t="shared" si="4"/>
        <v>-73.53553312848571</v>
      </c>
      <c r="H15" s="23">
        <f t="shared" si="5"/>
        <v>73.53553312848571</v>
      </c>
      <c r="I15" s="21">
        <f t="shared" si="6"/>
        <v>0</v>
      </c>
      <c r="J15" s="21">
        <f t="shared" si="7"/>
        <v>0</v>
      </c>
      <c r="K15" s="21">
        <f t="shared" si="8"/>
        <v>0</v>
      </c>
      <c r="L15" s="21">
        <f t="shared" si="9"/>
        <v>0</v>
      </c>
      <c r="M15" s="21">
        <f t="shared" si="10"/>
        <v>0</v>
      </c>
      <c r="N15" s="21" t="b">
        <f t="shared" si="11"/>
        <v>0</v>
      </c>
      <c r="O15" s="24">
        <f t="shared" si="0"/>
        <v>73.53553312848571</v>
      </c>
      <c r="P15" s="24">
        <f t="shared" si="1"/>
        <v>0.5610035650510663</v>
      </c>
      <c r="Q15" s="21"/>
      <c r="R15" s="21"/>
      <c r="S15" s="21"/>
      <c r="T15" s="21"/>
    </row>
    <row r="16" spans="1:20" x14ac:dyDescent="0.25">
      <c r="A16" s="21">
        <v>100.77800000000001</v>
      </c>
      <c r="B16" s="21">
        <v>103.55500000000001</v>
      </c>
      <c r="C16" s="21">
        <v>106.849</v>
      </c>
      <c r="D16" s="21">
        <v>98.119</v>
      </c>
      <c r="E16" s="21">
        <f t="shared" si="2"/>
        <v>1.1168138337012492</v>
      </c>
      <c r="F16" s="21">
        <f t="shared" si="3"/>
        <v>0.84052605049791829</v>
      </c>
      <c r="G16" s="22">
        <f t="shared" si="4"/>
        <v>48.158595264330621</v>
      </c>
      <c r="H16" s="23">
        <f t="shared" si="5"/>
        <v>48.158595264330621</v>
      </c>
      <c r="I16" s="21">
        <f t="shared" si="6"/>
        <v>0</v>
      </c>
      <c r="J16" s="21">
        <f t="shared" si="7"/>
        <v>0</v>
      </c>
      <c r="K16" s="21">
        <f t="shared" si="8"/>
        <v>0</v>
      </c>
      <c r="L16" s="21">
        <f t="shared" si="9"/>
        <v>0</v>
      </c>
      <c r="M16" s="21">
        <f t="shared" si="10"/>
        <v>0</v>
      </c>
      <c r="N16" s="21" t="b">
        <f t="shared" si="11"/>
        <v>0</v>
      </c>
      <c r="O16" s="24">
        <f t="shared" si="0"/>
        <v>48.158595264330621</v>
      </c>
      <c r="P16" s="24">
        <f t="shared" si="1"/>
        <v>8.1490574301571872</v>
      </c>
      <c r="Q16" s="21"/>
      <c r="R16" s="21"/>
      <c r="S16" s="21"/>
      <c r="T16" s="21"/>
    </row>
    <row r="17" spans="1:20" x14ac:dyDescent="0.25">
      <c r="A17" s="21">
        <v>105.29</v>
      </c>
      <c r="B17" s="21">
        <v>69.671000000000006</v>
      </c>
      <c r="C17" s="21">
        <v>99.135000000000005</v>
      </c>
      <c r="D17" s="21">
        <v>74.944000000000003</v>
      </c>
      <c r="E17" s="21">
        <f t="shared" si="2"/>
        <v>-1.1672672103167088</v>
      </c>
      <c r="F17" s="21">
        <f t="shared" si="3"/>
        <v>-0.86242432710798156</v>
      </c>
      <c r="G17" s="22">
        <f t="shared" si="4"/>
        <v>-49.4132740926973</v>
      </c>
      <c r="H17" s="23">
        <f t="shared" si="5"/>
        <v>49.4132740926973</v>
      </c>
      <c r="I17" s="21">
        <f t="shared" si="6"/>
        <v>0</v>
      </c>
      <c r="J17" s="21">
        <f t="shared" si="7"/>
        <v>0</v>
      </c>
      <c r="K17" s="21">
        <f t="shared" si="8"/>
        <v>0</v>
      </c>
      <c r="L17" s="21">
        <f t="shared" si="9"/>
        <v>0</v>
      </c>
      <c r="M17" s="21">
        <f t="shared" si="10"/>
        <v>0</v>
      </c>
      <c r="N17" s="21" t="b">
        <f t="shared" si="11"/>
        <v>0</v>
      </c>
      <c r="O17" s="24">
        <f t="shared" si="0"/>
        <v>49.4132740926973</v>
      </c>
      <c r="P17" s="24">
        <f t="shared" si="1"/>
        <v>8.1048475617990494</v>
      </c>
      <c r="Q17" s="21"/>
      <c r="R17" s="21"/>
      <c r="S17" s="21"/>
      <c r="T17" s="21"/>
    </row>
    <row r="18" spans="1:20" x14ac:dyDescent="0.25">
      <c r="A18" s="21">
        <v>188.69200000000001</v>
      </c>
      <c r="B18" s="21">
        <v>90.415999999999997</v>
      </c>
      <c r="C18" s="21">
        <v>193.839</v>
      </c>
      <c r="D18" s="21">
        <v>88.536000000000001</v>
      </c>
      <c r="E18" s="21">
        <f t="shared" si="2"/>
        <v>2.7377659574468107</v>
      </c>
      <c r="F18" s="21">
        <f t="shared" si="3"/>
        <v>1.220590894770297</v>
      </c>
      <c r="G18" s="22">
        <f t="shared" si="4"/>
        <v>69.934706782434802</v>
      </c>
      <c r="H18" s="23">
        <f t="shared" si="5"/>
        <v>69.934706782434802</v>
      </c>
      <c r="I18" s="21">
        <f t="shared" si="6"/>
        <v>0</v>
      </c>
      <c r="J18" s="21">
        <f t="shared" si="7"/>
        <v>0</v>
      </c>
      <c r="K18" s="21">
        <f t="shared" si="8"/>
        <v>0</v>
      </c>
      <c r="L18" s="21">
        <f t="shared" si="9"/>
        <v>0</v>
      </c>
      <c r="M18" s="21">
        <f t="shared" si="10"/>
        <v>0</v>
      </c>
      <c r="N18" s="21" t="b">
        <f t="shared" si="11"/>
        <v>0</v>
      </c>
      <c r="O18" s="24">
        <f t="shared" si="0"/>
        <v>69.934706782434802</v>
      </c>
      <c r="P18" s="24">
        <f t="shared" si="1"/>
        <v>5.4795993466675919</v>
      </c>
      <c r="Q18" s="21"/>
      <c r="R18" s="21"/>
      <c r="S18" s="21"/>
      <c r="T18" s="21"/>
    </row>
    <row r="19" spans="1:20" x14ac:dyDescent="0.25">
      <c r="A19" s="21">
        <v>217.33500000000001</v>
      </c>
      <c r="B19" s="21">
        <v>60.625999999999998</v>
      </c>
      <c r="C19" s="21">
        <v>218.137</v>
      </c>
      <c r="D19" s="21">
        <v>69.822999999999993</v>
      </c>
      <c r="E19" s="21">
        <f t="shared" si="2"/>
        <v>-8.7202348591931378E-2</v>
      </c>
      <c r="F19" s="21">
        <f t="shared" si="3"/>
        <v>-8.6982315493345355E-2</v>
      </c>
      <c r="G19" s="22">
        <f t="shared" si="4"/>
        <v>-4.9837195700440802</v>
      </c>
      <c r="H19" s="23">
        <f t="shared" si="5"/>
        <v>4.9837195700440802</v>
      </c>
      <c r="I19" s="21">
        <f t="shared" si="6"/>
        <v>0</v>
      </c>
      <c r="J19" s="21">
        <f t="shared" si="7"/>
        <v>0</v>
      </c>
      <c r="K19" s="21">
        <f t="shared" si="8"/>
        <v>0</v>
      </c>
      <c r="L19" s="21">
        <f t="shared" si="9"/>
        <v>0</v>
      </c>
      <c r="M19" s="21">
        <f t="shared" si="10"/>
        <v>0</v>
      </c>
      <c r="N19" s="21" t="b">
        <f t="shared" si="11"/>
        <v>0</v>
      </c>
      <c r="O19" s="24">
        <f t="shared" si="0"/>
        <v>4.9837195700440802</v>
      </c>
      <c r="P19" s="24">
        <f t="shared" si="1"/>
        <v>9.2319019167233307</v>
      </c>
      <c r="Q19" s="21"/>
      <c r="R19" s="21"/>
      <c r="S19" s="21"/>
      <c r="T19" s="21"/>
    </row>
    <row r="20" spans="1:20" x14ac:dyDescent="0.25">
      <c r="A20" s="26">
        <v>76.334999999999994</v>
      </c>
      <c r="B20" s="26">
        <v>91.641999999999996</v>
      </c>
      <c r="C20" s="26">
        <v>79.980999999999995</v>
      </c>
      <c r="D20" s="26">
        <v>96.727999999999994</v>
      </c>
      <c r="E20" s="26">
        <f t="shared" si="2"/>
        <v>-0.71686983877310295</v>
      </c>
      <c r="F20" s="26">
        <f t="shared" si="3"/>
        <v>-0.62195850497580807</v>
      </c>
      <c r="G20" s="27">
        <f t="shared" si="4"/>
        <v>-35.635597367380214</v>
      </c>
      <c r="H20" s="28">
        <f t="shared" si="5"/>
        <v>35.635597367380214</v>
      </c>
      <c r="I20" s="26">
        <f t="shared" si="6"/>
        <v>0</v>
      </c>
      <c r="J20" s="26">
        <f t="shared" si="7"/>
        <v>0</v>
      </c>
      <c r="K20" s="26">
        <f t="shared" si="8"/>
        <v>0</v>
      </c>
      <c r="L20" s="26">
        <f t="shared" si="9"/>
        <v>0</v>
      </c>
      <c r="M20" s="26">
        <f t="shared" si="10"/>
        <v>0</v>
      </c>
      <c r="N20" s="26" t="b">
        <f t="shared" si="11"/>
        <v>0</v>
      </c>
      <c r="O20" s="29">
        <f t="shared" si="0"/>
        <v>35.635597367380214</v>
      </c>
      <c r="P20" s="29">
        <f t="shared" si="1"/>
        <v>6.2578520276529384</v>
      </c>
      <c r="Q20" s="26">
        <v>11</v>
      </c>
      <c r="R20" s="26">
        <v>23</v>
      </c>
      <c r="S20" s="30">
        <v>0.47799999999999998</v>
      </c>
      <c r="T20" s="26"/>
    </row>
    <row r="21" spans="1:20" x14ac:dyDescent="0.25">
      <c r="A21" s="26">
        <v>100.755</v>
      </c>
      <c r="B21" s="26">
        <v>69.468000000000004</v>
      </c>
      <c r="C21" s="26">
        <v>107.047</v>
      </c>
      <c r="D21" s="26">
        <v>78.686999999999998</v>
      </c>
      <c r="E21" s="26">
        <f t="shared" si="2"/>
        <v>-0.6825035253281273</v>
      </c>
      <c r="F21" s="26">
        <f t="shared" si="3"/>
        <v>-0.59888659511133735</v>
      </c>
      <c r="G21" s="27">
        <f t="shared" si="4"/>
        <v>-34.313674306839793</v>
      </c>
      <c r="H21" s="28">
        <f t="shared" si="5"/>
        <v>34.313674306839793</v>
      </c>
      <c r="I21" s="26">
        <f t="shared" si="6"/>
        <v>0</v>
      </c>
      <c r="J21" s="26">
        <f t="shared" si="7"/>
        <v>0</v>
      </c>
      <c r="K21" s="26">
        <f t="shared" si="8"/>
        <v>0</v>
      </c>
      <c r="L21" s="26">
        <f t="shared" si="9"/>
        <v>0</v>
      </c>
      <c r="M21" s="26">
        <f t="shared" si="10"/>
        <v>0</v>
      </c>
      <c r="N21" s="26" t="b">
        <f t="shared" si="11"/>
        <v>0</v>
      </c>
      <c r="O21" s="29">
        <f t="shared" si="0"/>
        <v>34.313674306839793</v>
      </c>
      <c r="P21" s="29">
        <f t="shared" si="1"/>
        <v>11.161506394747974</v>
      </c>
      <c r="Q21" s="26"/>
      <c r="R21" s="26"/>
      <c r="S21" s="26"/>
      <c r="T21" s="26"/>
    </row>
    <row r="22" spans="1:20" x14ac:dyDescent="0.25">
      <c r="A22" s="26">
        <v>140.61000000000001</v>
      </c>
      <c r="B22" s="26">
        <v>77.569000000000003</v>
      </c>
      <c r="C22" s="26">
        <v>141.38800000000001</v>
      </c>
      <c r="D22" s="26">
        <v>79.45</v>
      </c>
      <c r="E22" s="26">
        <f t="shared" si="2"/>
        <v>-0.41360978203083015</v>
      </c>
      <c r="F22" s="26">
        <f t="shared" si="3"/>
        <v>-0.3921836129496698</v>
      </c>
      <c r="G22" s="27">
        <f t="shared" si="4"/>
        <v>-22.4704658162083</v>
      </c>
      <c r="H22" s="28">
        <f t="shared" si="5"/>
        <v>22.4704658162083</v>
      </c>
      <c r="I22" s="26">
        <f t="shared" si="6"/>
        <v>0</v>
      </c>
      <c r="J22" s="26">
        <f t="shared" si="7"/>
        <v>0</v>
      </c>
      <c r="K22" s="26">
        <f t="shared" si="8"/>
        <v>0</v>
      </c>
      <c r="L22" s="26">
        <f t="shared" si="9"/>
        <v>0</v>
      </c>
      <c r="M22" s="26">
        <f t="shared" si="10"/>
        <v>0</v>
      </c>
      <c r="N22" s="26" t="b">
        <f t="shared" si="11"/>
        <v>0</v>
      </c>
      <c r="O22" s="29">
        <f t="shared" si="0"/>
        <v>22.4704658162083</v>
      </c>
      <c r="P22" s="29">
        <f t="shared" si="1"/>
        <v>2.0355453814641393</v>
      </c>
      <c r="Q22" s="26"/>
      <c r="R22" s="26"/>
      <c r="S22" s="26"/>
      <c r="T22" s="26"/>
    </row>
    <row r="23" spans="1:20" x14ac:dyDescent="0.25">
      <c r="A23" s="26">
        <v>172.792</v>
      </c>
      <c r="B23" s="26">
        <v>80.346000000000004</v>
      </c>
      <c r="C23" s="26">
        <v>166.541</v>
      </c>
      <c r="D23" s="26">
        <v>75.932000000000002</v>
      </c>
      <c r="E23" s="26">
        <f t="shared" si="2"/>
        <v>1.4161758042591759</v>
      </c>
      <c r="F23" s="26">
        <f t="shared" si="3"/>
        <v>0.95597009418840351</v>
      </c>
      <c r="G23" s="27">
        <f t="shared" si="4"/>
        <v>54.773051737719307</v>
      </c>
      <c r="H23" s="28">
        <f t="shared" si="5"/>
        <v>54.773051737719307</v>
      </c>
      <c r="I23" s="26">
        <f t="shared" si="6"/>
        <v>1</v>
      </c>
      <c r="J23" s="26">
        <f t="shared" si="7"/>
        <v>0</v>
      </c>
      <c r="K23" s="26">
        <f t="shared" si="8"/>
        <v>0</v>
      </c>
      <c r="L23" s="26">
        <f t="shared" si="9"/>
        <v>0</v>
      </c>
      <c r="M23" s="26">
        <f t="shared" si="10"/>
        <v>1</v>
      </c>
      <c r="N23" s="26">
        <f t="shared" si="11"/>
        <v>0</v>
      </c>
      <c r="O23" s="29">
        <f t="shared" si="0"/>
        <v>54.773051737719307</v>
      </c>
      <c r="P23" s="29">
        <f t="shared" si="1"/>
        <v>7.6523458494764904</v>
      </c>
      <c r="Q23" s="26"/>
      <c r="R23" s="26"/>
      <c r="S23" s="26"/>
      <c r="T23" s="26"/>
    </row>
    <row r="24" spans="1:20" x14ac:dyDescent="0.25">
      <c r="A24" s="26">
        <v>200.58199999999999</v>
      </c>
      <c r="B24" s="26">
        <v>41.353000000000002</v>
      </c>
      <c r="C24" s="26">
        <v>201.042</v>
      </c>
      <c r="D24" s="26">
        <v>44.719000000000001</v>
      </c>
      <c r="E24" s="26">
        <f t="shared" si="2"/>
        <v>-0.13666072489602138</v>
      </c>
      <c r="F24" s="26">
        <f t="shared" si="3"/>
        <v>-0.13581936738692704</v>
      </c>
      <c r="G24" s="27">
        <f t="shared" si="4"/>
        <v>-7.7818765274076958</v>
      </c>
      <c r="H24" s="28">
        <f t="shared" si="5"/>
        <v>7.7818765274076958</v>
      </c>
      <c r="I24" s="26">
        <f t="shared" si="6"/>
        <v>0</v>
      </c>
      <c r="J24" s="26">
        <f t="shared" si="7"/>
        <v>0</v>
      </c>
      <c r="K24" s="26">
        <f t="shared" si="8"/>
        <v>0</v>
      </c>
      <c r="L24" s="26">
        <f t="shared" si="9"/>
        <v>0</v>
      </c>
      <c r="M24" s="26">
        <f t="shared" si="10"/>
        <v>0</v>
      </c>
      <c r="N24" s="26" t="b">
        <f t="shared" si="11"/>
        <v>0</v>
      </c>
      <c r="O24" s="29">
        <f t="shared" si="0"/>
        <v>7.7818765274076958</v>
      </c>
      <c r="P24" s="29">
        <f t="shared" si="1"/>
        <v>3.3972865643039305</v>
      </c>
      <c r="Q24" s="26"/>
      <c r="R24" s="26"/>
      <c r="S24" s="26"/>
      <c r="T24" s="26"/>
    </row>
    <row r="25" spans="1:20" x14ac:dyDescent="0.25">
      <c r="A25" s="26">
        <v>28.95</v>
      </c>
      <c r="B25" s="26">
        <v>72.346000000000004</v>
      </c>
      <c r="C25" s="26">
        <v>36.755000000000003</v>
      </c>
      <c r="D25" s="26">
        <v>75.506</v>
      </c>
      <c r="E25" s="26">
        <f t="shared" si="2"/>
        <v>-2.4699367088607631</v>
      </c>
      <c r="F25" s="26">
        <f t="shared" si="3"/>
        <v>-1.1860998760675074</v>
      </c>
      <c r="G25" s="27">
        <f t="shared" si="4"/>
        <v>-67.958516979658171</v>
      </c>
      <c r="H25" s="28">
        <f t="shared" si="5"/>
        <v>67.958516979658171</v>
      </c>
      <c r="I25" s="26">
        <f t="shared" si="6"/>
        <v>0</v>
      </c>
      <c r="J25" s="26">
        <f t="shared" si="7"/>
        <v>0</v>
      </c>
      <c r="K25" s="26">
        <f t="shared" si="8"/>
        <v>0</v>
      </c>
      <c r="L25" s="26">
        <f t="shared" si="9"/>
        <v>0</v>
      </c>
      <c r="M25" s="26">
        <f t="shared" si="10"/>
        <v>0</v>
      </c>
      <c r="N25" s="26" t="b">
        <f t="shared" si="11"/>
        <v>0</v>
      </c>
      <c r="O25" s="29">
        <f t="shared" si="0"/>
        <v>67.958516979658171</v>
      </c>
      <c r="P25" s="29">
        <f t="shared" si="1"/>
        <v>8.4204290270745723</v>
      </c>
      <c r="Q25" s="26"/>
      <c r="R25" s="26"/>
      <c r="S25" s="26"/>
      <c r="T25" s="26"/>
    </row>
    <row r="26" spans="1:20" x14ac:dyDescent="0.25">
      <c r="A26" s="26">
        <v>58.084000000000003</v>
      </c>
      <c r="B26" s="26">
        <v>71.162000000000006</v>
      </c>
      <c r="C26" s="26">
        <v>64.44</v>
      </c>
      <c r="D26" s="26">
        <v>74.692999999999998</v>
      </c>
      <c r="E26" s="26">
        <f t="shared" si="2"/>
        <v>-1.8000566411781391</v>
      </c>
      <c r="F26" s="26">
        <f t="shared" si="3"/>
        <v>-1.0637111808497737</v>
      </c>
      <c r="G26" s="27">
        <f t="shared" si="4"/>
        <v>-60.946161283569069</v>
      </c>
      <c r="H26" s="28">
        <f t="shared" si="5"/>
        <v>60.946161283569069</v>
      </c>
      <c r="I26" s="26">
        <f t="shared" si="6"/>
        <v>0</v>
      </c>
      <c r="J26" s="26">
        <f t="shared" si="7"/>
        <v>0</v>
      </c>
      <c r="K26" s="26">
        <f t="shared" si="8"/>
        <v>0</v>
      </c>
      <c r="L26" s="26">
        <f t="shared" si="9"/>
        <v>0</v>
      </c>
      <c r="M26" s="26">
        <f t="shared" si="10"/>
        <v>0</v>
      </c>
      <c r="N26" s="26" t="b">
        <f t="shared" si="11"/>
        <v>0</v>
      </c>
      <c r="O26" s="29">
        <f t="shared" si="0"/>
        <v>60.946161283569069</v>
      </c>
      <c r="P26" s="29">
        <f t="shared" si="1"/>
        <v>7.2709488376689793</v>
      </c>
      <c r="Q26" s="26"/>
      <c r="R26" s="26"/>
      <c r="S26" s="26"/>
      <c r="T26" s="26"/>
    </row>
    <row r="27" spans="1:20" x14ac:dyDescent="0.25">
      <c r="A27" s="26">
        <v>108.292</v>
      </c>
      <c r="B27" s="26">
        <v>85.962000000000003</v>
      </c>
      <c r="C27" s="26">
        <v>103.89</v>
      </c>
      <c r="D27" s="26">
        <v>85.52</v>
      </c>
      <c r="E27" s="26">
        <f t="shared" si="2"/>
        <v>9.959276018099386</v>
      </c>
      <c r="F27" s="26">
        <f t="shared" si="3"/>
        <v>1.470722834237685</v>
      </c>
      <c r="G27" s="27">
        <f t="shared" si="4"/>
        <v>84.26621123533792</v>
      </c>
      <c r="H27" s="28">
        <f t="shared" si="5"/>
        <v>84.26621123533792</v>
      </c>
      <c r="I27" s="26">
        <f t="shared" si="6"/>
        <v>1</v>
      </c>
      <c r="J27" s="26">
        <f t="shared" si="7"/>
        <v>0</v>
      </c>
      <c r="K27" s="26">
        <f t="shared" si="8"/>
        <v>0</v>
      </c>
      <c r="L27" s="26">
        <f t="shared" si="9"/>
        <v>0</v>
      </c>
      <c r="M27" s="26">
        <f t="shared" si="10"/>
        <v>1</v>
      </c>
      <c r="N27" s="26">
        <f t="shared" si="11"/>
        <v>0</v>
      </c>
      <c r="O27" s="29">
        <f t="shared" si="0"/>
        <v>84.26621123533792</v>
      </c>
      <c r="P27" s="29">
        <f t="shared" si="1"/>
        <v>4.4241347176594896</v>
      </c>
      <c r="Q27" s="26"/>
      <c r="R27" s="26"/>
      <c r="S27" s="26"/>
      <c r="T27" s="26"/>
    </row>
    <row r="28" spans="1:20" x14ac:dyDescent="0.25">
      <c r="A28" s="26">
        <v>139.583</v>
      </c>
      <c r="B28" s="26">
        <v>87.176000000000002</v>
      </c>
      <c r="C28" s="26">
        <v>153.47900000000001</v>
      </c>
      <c r="D28" s="26">
        <v>84.998999999999995</v>
      </c>
      <c r="E28" s="26">
        <f t="shared" si="2"/>
        <v>6.383096003674769</v>
      </c>
      <c r="F28" s="26">
        <f t="shared" si="3"/>
        <v>1.4153956837345567</v>
      </c>
      <c r="G28" s="27">
        <f t="shared" si="4"/>
        <v>81.096199019023558</v>
      </c>
      <c r="H28" s="28">
        <f t="shared" si="5"/>
        <v>81.096199019023558</v>
      </c>
      <c r="I28" s="26">
        <f t="shared" si="6"/>
        <v>0</v>
      </c>
      <c r="J28" s="26">
        <f t="shared" si="7"/>
        <v>0</v>
      </c>
      <c r="K28" s="26">
        <f t="shared" si="8"/>
        <v>0</v>
      </c>
      <c r="L28" s="26">
        <f t="shared" si="9"/>
        <v>0</v>
      </c>
      <c r="M28" s="26">
        <f t="shared" si="10"/>
        <v>0</v>
      </c>
      <c r="N28" s="26" t="b">
        <f t="shared" si="11"/>
        <v>0</v>
      </c>
      <c r="O28" s="29">
        <f t="shared" si="0"/>
        <v>81.096199019023558</v>
      </c>
      <c r="P28" s="29">
        <f t="shared" si="1"/>
        <v>14.065494836656137</v>
      </c>
      <c r="Q28" s="26"/>
      <c r="R28" s="26"/>
      <c r="S28" s="26"/>
      <c r="T28" s="26"/>
    </row>
    <row r="29" spans="1:20" x14ac:dyDescent="0.25">
      <c r="A29" s="26">
        <v>187.67599999999999</v>
      </c>
      <c r="B29" s="26">
        <v>91.522000000000006</v>
      </c>
      <c r="C29" s="26">
        <v>195.53100000000001</v>
      </c>
      <c r="D29" s="26">
        <v>100.429</v>
      </c>
      <c r="E29" s="26">
        <f t="shared" si="2"/>
        <v>-0.88189064780509951</v>
      </c>
      <c r="F29" s="26">
        <f t="shared" si="3"/>
        <v>-0.72271936618386512</v>
      </c>
      <c r="G29" s="27">
        <f t="shared" si="4"/>
        <v>-41.408769454705343</v>
      </c>
      <c r="H29" s="28">
        <f t="shared" si="5"/>
        <v>41.408769454705343</v>
      </c>
      <c r="I29" s="26">
        <f t="shared" si="6"/>
        <v>0</v>
      </c>
      <c r="J29" s="26">
        <f t="shared" si="7"/>
        <v>0</v>
      </c>
      <c r="K29" s="26">
        <f t="shared" si="8"/>
        <v>0</v>
      </c>
      <c r="L29" s="26">
        <f t="shared" si="9"/>
        <v>0</v>
      </c>
      <c r="M29" s="26">
        <f t="shared" si="10"/>
        <v>0</v>
      </c>
      <c r="N29" s="26" t="b">
        <f t="shared" si="11"/>
        <v>0</v>
      </c>
      <c r="O29" s="29">
        <f t="shared" si="0"/>
        <v>41.408769454705343</v>
      </c>
      <c r="P29" s="29">
        <f t="shared" si="1"/>
        <v>11.875844138418129</v>
      </c>
      <c r="Q29" s="26"/>
      <c r="R29" s="26"/>
      <c r="S29" s="26"/>
      <c r="T29" s="26"/>
    </row>
    <row r="30" spans="1:20" x14ac:dyDescent="0.25">
      <c r="A30" s="26">
        <v>100.634</v>
      </c>
      <c r="B30" s="26">
        <v>72.402000000000001</v>
      </c>
      <c r="C30" s="26">
        <v>98.966999999999999</v>
      </c>
      <c r="D30" s="26">
        <v>77.849000000000004</v>
      </c>
      <c r="E30" s="26">
        <f t="shared" si="2"/>
        <v>-0.30604002203047564</v>
      </c>
      <c r="F30" s="26">
        <f t="shared" si="3"/>
        <v>-0.29698884612991355</v>
      </c>
      <c r="G30" s="27">
        <f t="shared" si="4"/>
        <v>-17.016207445704261</v>
      </c>
      <c r="H30" s="28">
        <f t="shared" si="5"/>
        <v>17.016207445704261</v>
      </c>
      <c r="I30" s="26">
        <f t="shared" si="6"/>
        <v>0</v>
      </c>
      <c r="J30" s="26">
        <f t="shared" si="7"/>
        <v>0</v>
      </c>
      <c r="K30" s="26">
        <f t="shared" si="8"/>
        <v>0</v>
      </c>
      <c r="L30" s="26">
        <f t="shared" si="9"/>
        <v>0</v>
      </c>
      <c r="M30" s="26">
        <f t="shared" si="10"/>
        <v>0</v>
      </c>
      <c r="N30" s="26" t="b">
        <f t="shared" si="11"/>
        <v>0</v>
      </c>
      <c r="O30" s="29">
        <f t="shared" si="0"/>
        <v>17.016207445704261</v>
      </c>
      <c r="P30" s="29">
        <f t="shared" si="1"/>
        <v>5.696375865407763</v>
      </c>
      <c r="Q30" s="26"/>
      <c r="R30" s="26"/>
      <c r="S30" s="26"/>
      <c r="T30" s="26"/>
    </row>
    <row r="31" spans="1:20" x14ac:dyDescent="0.25">
      <c r="A31" s="26">
        <v>131.97300000000001</v>
      </c>
      <c r="B31" s="26">
        <v>75.52</v>
      </c>
      <c r="C31" s="26">
        <v>135.08099999999999</v>
      </c>
      <c r="D31" s="26">
        <v>79.025000000000006</v>
      </c>
      <c r="E31" s="26">
        <f t="shared" si="2"/>
        <v>-0.88673323823108907</v>
      </c>
      <c r="F31" s="26">
        <f t="shared" si="3"/>
        <v>-0.72543685987083628</v>
      </c>
      <c r="G31" s="27">
        <f t="shared" si="4"/>
        <v>-41.564470373822232</v>
      </c>
      <c r="H31" s="28">
        <f t="shared" si="5"/>
        <v>41.564470373822232</v>
      </c>
      <c r="I31" s="26">
        <f t="shared" si="6"/>
        <v>0</v>
      </c>
      <c r="J31" s="26">
        <f t="shared" si="7"/>
        <v>0</v>
      </c>
      <c r="K31" s="26">
        <f t="shared" si="8"/>
        <v>0</v>
      </c>
      <c r="L31" s="26">
        <f t="shared" si="9"/>
        <v>0</v>
      </c>
      <c r="M31" s="26">
        <f t="shared" si="10"/>
        <v>0</v>
      </c>
      <c r="N31" s="26" t="b">
        <f t="shared" si="11"/>
        <v>0</v>
      </c>
      <c r="O31" s="29">
        <f t="shared" si="0"/>
        <v>41.564470373822232</v>
      </c>
      <c r="P31" s="29">
        <f t="shared" si="1"/>
        <v>4.6845158768009227</v>
      </c>
      <c r="Q31" s="26"/>
      <c r="R31" s="26"/>
      <c r="S31" s="26"/>
      <c r="T31" s="26"/>
    </row>
    <row r="32" spans="1:20" x14ac:dyDescent="0.25">
      <c r="A32" s="26">
        <v>162.16399999999999</v>
      </c>
      <c r="B32" s="26">
        <v>89.796000000000006</v>
      </c>
      <c r="C32" s="26">
        <v>157.90799999999999</v>
      </c>
      <c r="D32" s="26">
        <v>83.198999999999998</v>
      </c>
      <c r="E32" s="26">
        <f t="shared" si="2"/>
        <v>0.64514173108988859</v>
      </c>
      <c r="F32" s="26">
        <f t="shared" si="3"/>
        <v>0.57295233202162577</v>
      </c>
      <c r="G32" s="27">
        <f t="shared" si="4"/>
        <v>32.827750487017404</v>
      </c>
      <c r="H32" s="28">
        <f t="shared" si="5"/>
        <v>32.827750487017404</v>
      </c>
      <c r="I32" s="26">
        <f t="shared" si="6"/>
        <v>1</v>
      </c>
      <c r="J32" s="26">
        <f t="shared" si="7"/>
        <v>0</v>
      </c>
      <c r="K32" s="26">
        <f t="shared" si="8"/>
        <v>0</v>
      </c>
      <c r="L32" s="26">
        <f t="shared" si="9"/>
        <v>0</v>
      </c>
      <c r="M32" s="26">
        <f t="shared" si="10"/>
        <v>1</v>
      </c>
      <c r="N32" s="26">
        <f t="shared" si="11"/>
        <v>0</v>
      </c>
      <c r="O32" s="29">
        <f t="shared" si="0"/>
        <v>32.827750487017404</v>
      </c>
      <c r="P32" s="29">
        <f t="shared" si="1"/>
        <v>7.8507289470468997</v>
      </c>
      <c r="Q32" s="26"/>
      <c r="R32" s="26"/>
      <c r="S32" s="26"/>
      <c r="T32" s="26"/>
    </row>
    <row r="33" spans="1:20" x14ac:dyDescent="0.25">
      <c r="A33" s="26">
        <v>200.03899999999999</v>
      </c>
      <c r="B33" s="26">
        <v>63.136000000000003</v>
      </c>
      <c r="C33" s="26">
        <v>194.27699999999999</v>
      </c>
      <c r="D33" s="26">
        <v>59.308999999999997</v>
      </c>
      <c r="E33" s="26">
        <f t="shared" si="2"/>
        <v>1.505617977528088</v>
      </c>
      <c r="F33" s="26">
        <f t="shared" si="3"/>
        <v>0.98451785946994552</v>
      </c>
      <c r="G33" s="27">
        <f t="shared" si="4"/>
        <v>56.408718202881765</v>
      </c>
      <c r="H33" s="28">
        <f t="shared" si="5"/>
        <v>56.408718202881765</v>
      </c>
      <c r="I33" s="26">
        <f t="shared" si="6"/>
        <v>1</v>
      </c>
      <c r="J33" s="26">
        <f t="shared" si="7"/>
        <v>0</v>
      </c>
      <c r="K33" s="26">
        <f t="shared" si="8"/>
        <v>0</v>
      </c>
      <c r="L33" s="26">
        <f t="shared" si="9"/>
        <v>0</v>
      </c>
      <c r="M33" s="26">
        <f t="shared" si="10"/>
        <v>1</v>
      </c>
      <c r="N33" s="26">
        <f t="shared" si="11"/>
        <v>0</v>
      </c>
      <c r="O33" s="29">
        <f t="shared" si="0"/>
        <v>56.408718202881765</v>
      </c>
      <c r="P33" s="29">
        <f t="shared" si="1"/>
        <v>6.9171217280021926</v>
      </c>
      <c r="Q33" s="26"/>
      <c r="R33" s="26"/>
      <c r="S33" s="26"/>
      <c r="T33" s="26"/>
    </row>
    <row r="34" spans="1:20" x14ac:dyDescent="0.25">
      <c r="A34" s="26">
        <v>16.152999999999999</v>
      </c>
      <c r="B34" s="26">
        <v>82.506</v>
      </c>
      <c r="C34" s="26">
        <v>16.538</v>
      </c>
      <c r="D34" s="26">
        <v>89.293000000000006</v>
      </c>
      <c r="E34" s="26">
        <f t="shared" si="2"/>
        <v>-5.6726094003241669E-2</v>
      </c>
      <c r="F34" s="26">
        <f t="shared" si="3"/>
        <v>-5.6665365859655627E-2</v>
      </c>
      <c r="G34" s="27">
        <f t="shared" si="4"/>
        <v>-3.2466863083229716</v>
      </c>
      <c r="H34" s="28">
        <f t="shared" si="5"/>
        <v>3.2466863083229716</v>
      </c>
      <c r="I34" s="26">
        <f t="shared" si="6"/>
        <v>0</v>
      </c>
      <c r="J34" s="26">
        <f t="shared" si="7"/>
        <v>0</v>
      </c>
      <c r="K34" s="26">
        <f t="shared" si="8"/>
        <v>0</v>
      </c>
      <c r="L34" s="26">
        <f t="shared" si="9"/>
        <v>0</v>
      </c>
      <c r="M34" s="26">
        <f t="shared" si="10"/>
        <v>0</v>
      </c>
      <c r="N34" s="26" t="b">
        <f t="shared" si="11"/>
        <v>0</v>
      </c>
      <c r="O34" s="29">
        <f t="shared" si="0"/>
        <v>3.2466863083229716</v>
      </c>
      <c r="P34" s="29">
        <f t="shared" si="1"/>
        <v>6.7979110026536897</v>
      </c>
      <c r="Q34" s="26"/>
      <c r="R34" s="26"/>
      <c r="S34" s="26"/>
      <c r="T34" s="26"/>
    </row>
    <row r="35" spans="1:20" x14ac:dyDescent="0.25">
      <c r="A35" s="26">
        <v>78.619</v>
      </c>
      <c r="B35" s="26">
        <v>77.161000000000001</v>
      </c>
      <c r="C35" s="26">
        <v>72.501000000000005</v>
      </c>
      <c r="D35" s="26">
        <v>76.302000000000007</v>
      </c>
      <c r="E35" s="26">
        <f t="shared" si="2"/>
        <v>7.1222351571595262</v>
      </c>
      <c r="F35" s="26">
        <f t="shared" si="3"/>
        <v>1.4313028385819506</v>
      </c>
      <c r="G35" s="27">
        <f t="shared" si="4"/>
        <v>82.007611855840295</v>
      </c>
      <c r="H35" s="28">
        <f t="shared" si="5"/>
        <v>82.007611855840295</v>
      </c>
      <c r="I35" s="26">
        <f t="shared" si="6"/>
        <v>1</v>
      </c>
      <c r="J35" s="26">
        <f t="shared" si="7"/>
        <v>0</v>
      </c>
      <c r="K35" s="26">
        <f t="shared" si="8"/>
        <v>0</v>
      </c>
      <c r="L35" s="26">
        <f t="shared" si="9"/>
        <v>0</v>
      </c>
      <c r="M35" s="26">
        <f t="shared" si="10"/>
        <v>1</v>
      </c>
      <c r="N35" s="26">
        <f t="shared" si="11"/>
        <v>0</v>
      </c>
      <c r="O35" s="29">
        <f t="shared" si="0"/>
        <v>82.007611855840295</v>
      </c>
      <c r="P35" s="29">
        <f t="shared" si="1"/>
        <v>6.1780097928054403</v>
      </c>
      <c r="Q35" s="26"/>
      <c r="R35" s="26"/>
      <c r="S35" s="26"/>
      <c r="T35" s="26"/>
    </row>
    <row r="36" spans="1:20" x14ac:dyDescent="0.25">
      <c r="A36" s="26">
        <v>111.92100000000001</v>
      </c>
      <c r="B36" s="26">
        <v>84.712000000000003</v>
      </c>
      <c r="C36" s="26">
        <v>105.596</v>
      </c>
      <c r="D36" s="26">
        <v>82.611000000000004</v>
      </c>
      <c r="E36" s="26">
        <f t="shared" si="2"/>
        <v>3.0104712041884842</v>
      </c>
      <c r="F36" s="26">
        <f t="shared" si="3"/>
        <v>1.250089613355247</v>
      </c>
      <c r="G36" s="27">
        <f t="shared" si="4"/>
        <v>71.624858858396564</v>
      </c>
      <c r="H36" s="28">
        <f t="shared" si="5"/>
        <v>71.624858858396564</v>
      </c>
      <c r="I36" s="26">
        <f t="shared" si="6"/>
        <v>1</v>
      </c>
      <c r="J36" s="26">
        <f t="shared" si="7"/>
        <v>0</v>
      </c>
      <c r="K36" s="26">
        <f t="shared" si="8"/>
        <v>0</v>
      </c>
      <c r="L36" s="26">
        <f t="shared" si="9"/>
        <v>0</v>
      </c>
      <c r="M36" s="26">
        <f t="shared" si="10"/>
        <v>1</v>
      </c>
      <c r="N36" s="26">
        <f t="shared" si="11"/>
        <v>0</v>
      </c>
      <c r="O36" s="29">
        <f t="shared" si="0"/>
        <v>71.624858858396564</v>
      </c>
      <c r="P36" s="29">
        <f t="shared" si="1"/>
        <v>6.6648200275776412</v>
      </c>
      <c r="Q36" s="26"/>
      <c r="R36" s="26"/>
      <c r="S36" s="26"/>
      <c r="T36" s="26"/>
    </row>
    <row r="37" spans="1:20" x14ac:dyDescent="0.25">
      <c r="A37" s="26">
        <v>143.244</v>
      </c>
      <c r="B37" s="26">
        <v>89.936999999999998</v>
      </c>
      <c r="C37" s="26">
        <v>136.85900000000001</v>
      </c>
      <c r="D37" s="26">
        <v>87.522000000000006</v>
      </c>
      <c r="E37" s="26">
        <f t="shared" si="2"/>
        <v>2.6438923395445184</v>
      </c>
      <c r="F37" s="26">
        <f t="shared" si="3"/>
        <v>1.2091966885032113</v>
      </c>
      <c r="G37" s="27">
        <f t="shared" si="4"/>
        <v>69.281866852429275</v>
      </c>
      <c r="H37" s="28">
        <f t="shared" si="5"/>
        <v>69.281866852429275</v>
      </c>
      <c r="I37" s="26">
        <f t="shared" si="6"/>
        <v>1</v>
      </c>
      <c r="J37" s="26">
        <f t="shared" si="7"/>
        <v>0</v>
      </c>
      <c r="K37" s="26">
        <f t="shared" si="8"/>
        <v>0</v>
      </c>
      <c r="L37" s="26">
        <f t="shared" si="9"/>
        <v>0</v>
      </c>
      <c r="M37" s="26">
        <f t="shared" si="10"/>
        <v>1</v>
      </c>
      <c r="N37" s="26">
        <f t="shared" si="11"/>
        <v>0</v>
      </c>
      <c r="O37" s="29">
        <f t="shared" si="0"/>
        <v>69.281866852429275</v>
      </c>
      <c r="P37" s="29">
        <f t="shared" si="1"/>
        <v>6.8264522264496836</v>
      </c>
      <c r="Q37" s="26"/>
      <c r="R37" s="26"/>
      <c r="S37" s="26"/>
      <c r="T37" s="26"/>
    </row>
    <row r="38" spans="1:20" x14ac:dyDescent="0.25">
      <c r="A38" s="26">
        <v>34.222999999999999</v>
      </c>
      <c r="B38" s="26">
        <v>63.307000000000002</v>
      </c>
      <c r="C38" s="26">
        <v>26.858000000000001</v>
      </c>
      <c r="D38" s="26">
        <v>60.963000000000001</v>
      </c>
      <c r="E38" s="26">
        <f t="shared" si="2"/>
        <v>3.1420648464163801</v>
      </c>
      <c r="F38" s="26">
        <f t="shared" si="3"/>
        <v>1.2626706913344137</v>
      </c>
      <c r="G38" s="27">
        <f t="shared" si="4"/>
        <v>72.345701528327794</v>
      </c>
      <c r="H38" s="28">
        <f t="shared" si="5"/>
        <v>72.345701528327794</v>
      </c>
      <c r="I38" s="26">
        <f t="shared" si="6"/>
        <v>1</v>
      </c>
      <c r="J38" s="26">
        <f t="shared" si="7"/>
        <v>0</v>
      </c>
      <c r="K38" s="26">
        <f t="shared" si="8"/>
        <v>0</v>
      </c>
      <c r="L38" s="26">
        <f t="shared" si="9"/>
        <v>0</v>
      </c>
      <c r="M38" s="26">
        <f t="shared" si="10"/>
        <v>1</v>
      </c>
      <c r="N38" s="26">
        <f t="shared" si="11"/>
        <v>0</v>
      </c>
      <c r="O38" s="29">
        <f t="shared" si="0"/>
        <v>72.345701528327794</v>
      </c>
      <c r="P38" s="29">
        <f t="shared" si="1"/>
        <v>7.72900776296673</v>
      </c>
      <c r="Q38" s="26"/>
      <c r="R38" s="26"/>
      <c r="S38" s="26"/>
      <c r="T38" s="26"/>
    </row>
    <row r="39" spans="1:20" x14ac:dyDescent="0.25">
      <c r="A39" s="26">
        <v>71.125</v>
      </c>
      <c r="B39" s="26">
        <v>50.167000000000002</v>
      </c>
      <c r="C39" s="26">
        <v>76.043000000000006</v>
      </c>
      <c r="D39" s="26">
        <v>56.128999999999998</v>
      </c>
      <c r="E39" s="26">
        <f t="shared" si="2"/>
        <v>-0.82489097618249074</v>
      </c>
      <c r="F39" s="26">
        <f t="shared" si="3"/>
        <v>-0.68973517026579534</v>
      </c>
      <c r="G39" s="27">
        <f t="shared" si="4"/>
        <v>-39.518914237967302</v>
      </c>
      <c r="H39" s="28">
        <f t="shared" si="5"/>
        <v>39.518914237967302</v>
      </c>
      <c r="I39" s="26">
        <f t="shared" si="6"/>
        <v>0</v>
      </c>
      <c r="J39" s="26">
        <f t="shared" si="7"/>
        <v>0</v>
      </c>
      <c r="K39" s="26">
        <f t="shared" si="8"/>
        <v>0</v>
      </c>
      <c r="L39" s="26">
        <f t="shared" si="9"/>
        <v>0</v>
      </c>
      <c r="M39" s="26">
        <f t="shared" si="10"/>
        <v>0</v>
      </c>
      <c r="N39" s="26" t="b">
        <f t="shared" si="11"/>
        <v>0</v>
      </c>
      <c r="O39" s="29">
        <f t="shared" si="0"/>
        <v>39.518914237967302</v>
      </c>
      <c r="P39" s="29">
        <f t="shared" si="1"/>
        <v>7.7286588746043137</v>
      </c>
      <c r="Q39" s="26"/>
      <c r="R39" s="26"/>
      <c r="S39" s="26"/>
      <c r="T39" s="26"/>
    </row>
    <row r="40" spans="1:20" x14ac:dyDescent="0.25">
      <c r="A40" s="26">
        <v>116.79</v>
      </c>
      <c r="B40" s="26">
        <v>86.864000000000004</v>
      </c>
      <c r="C40" s="26">
        <v>112.84399999999999</v>
      </c>
      <c r="D40" s="26">
        <v>91.459000000000003</v>
      </c>
      <c r="E40" s="26">
        <f t="shared" si="2"/>
        <v>-0.8587595212187189</v>
      </c>
      <c r="F40" s="26">
        <f t="shared" si="3"/>
        <v>-0.70955748727369716</v>
      </c>
      <c r="G40" s="27">
        <f t="shared" si="4"/>
        <v>-40.654649342690469</v>
      </c>
      <c r="H40" s="28">
        <f t="shared" si="5"/>
        <v>40.654649342690469</v>
      </c>
      <c r="I40" s="26">
        <f t="shared" si="6"/>
        <v>0</v>
      </c>
      <c r="J40" s="26">
        <f t="shared" si="7"/>
        <v>0</v>
      </c>
      <c r="K40" s="26">
        <f t="shared" si="8"/>
        <v>0</v>
      </c>
      <c r="L40" s="26">
        <f t="shared" si="9"/>
        <v>0</v>
      </c>
      <c r="M40" s="26">
        <f t="shared" si="10"/>
        <v>0</v>
      </c>
      <c r="N40" s="26" t="b">
        <f t="shared" si="11"/>
        <v>0</v>
      </c>
      <c r="O40" s="29">
        <f t="shared" si="0"/>
        <v>40.654649342690469</v>
      </c>
      <c r="P40" s="29">
        <f t="shared" si="1"/>
        <v>6.0568094736420504</v>
      </c>
      <c r="Q40" s="26"/>
      <c r="R40" s="26"/>
      <c r="S40" s="26"/>
      <c r="T40" s="26"/>
    </row>
    <row r="41" spans="1:20" x14ac:dyDescent="0.25">
      <c r="A41" s="26">
        <v>150.929</v>
      </c>
      <c r="B41" s="26">
        <v>91.137</v>
      </c>
      <c r="C41" s="26">
        <v>157.00399999999999</v>
      </c>
      <c r="D41" s="26">
        <v>90.289000000000001</v>
      </c>
      <c r="E41" s="26">
        <f t="shared" si="2"/>
        <v>7.1639150943396182</v>
      </c>
      <c r="F41" s="26">
        <f t="shared" si="3"/>
        <v>1.4321040199401949</v>
      </c>
      <c r="G41" s="27">
        <f t="shared" si="4"/>
        <v>82.053516166292255</v>
      </c>
      <c r="H41" s="28">
        <f t="shared" si="5"/>
        <v>82.053516166292255</v>
      </c>
      <c r="I41" s="26">
        <f t="shared" si="6"/>
        <v>0</v>
      </c>
      <c r="J41" s="26">
        <f t="shared" si="7"/>
        <v>0</v>
      </c>
      <c r="K41" s="26">
        <f t="shared" si="8"/>
        <v>0</v>
      </c>
      <c r="L41" s="26">
        <f t="shared" si="9"/>
        <v>0</v>
      </c>
      <c r="M41" s="26">
        <f t="shared" si="10"/>
        <v>0</v>
      </c>
      <c r="N41" s="26" t="b">
        <f t="shared" si="11"/>
        <v>0</v>
      </c>
      <c r="O41" s="29">
        <f t="shared" si="0"/>
        <v>82.053516166292255</v>
      </c>
      <c r="P41" s="29">
        <f t="shared" si="1"/>
        <v>6.1338999828820047</v>
      </c>
      <c r="Q41" s="26"/>
      <c r="R41" s="26"/>
      <c r="S41" s="26"/>
      <c r="T41" s="26"/>
    </row>
    <row r="42" spans="1:20" x14ac:dyDescent="0.25">
      <c r="A42" s="26">
        <v>188.392</v>
      </c>
      <c r="B42" s="26">
        <v>91.924000000000007</v>
      </c>
      <c r="C42" s="26">
        <v>182.834</v>
      </c>
      <c r="D42" s="26">
        <v>91.578000000000003</v>
      </c>
      <c r="E42" s="26">
        <f t="shared" si="2"/>
        <v>16.063583815028711</v>
      </c>
      <c r="F42" s="26">
        <f t="shared" si="3"/>
        <v>1.5086239491258719</v>
      </c>
      <c r="G42" s="27">
        <f t="shared" si="4"/>
        <v>86.437785157271477</v>
      </c>
      <c r="H42" s="28">
        <f t="shared" si="5"/>
        <v>86.437785157271477</v>
      </c>
      <c r="I42" s="26">
        <f t="shared" si="6"/>
        <v>1</v>
      </c>
      <c r="J42" s="26">
        <f t="shared" si="7"/>
        <v>0</v>
      </c>
      <c r="K42" s="26">
        <f t="shared" si="8"/>
        <v>0</v>
      </c>
      <c r="L42" s="26">
        <f t="shared" si="9"/>
        <v>0</v>
      </c>
      <c r="M42" s="26">
        <f t="shared" si="10"/>
        <v>1</v>
      </c>
      <c r="N42" s="26">
        <f t="shared" si="11"/>
        <v>0</v>
      </c>
      <c r="O42" s="29">
        <f t="shared" si="0"/>
        <v>86.437785157271477</v>
      </c>
      <c r="P42" s="29">
        <f t="shared" si="1"/>
        <v>5.5687592873098692</v>
      </c>
      <c r="Q42" s="26"/>
      <c r="R42" s="26"/>
      <c r="S42" s="26"/>
      <c r="T42" s="26"/>
    </row>
    <row r="43" spans="1:20" x14ac:dyDescent="0.25">
      <c r="A43" s="31">
        <v>10.903</v>
      </c>
      <c r="B43" s="31">
        <v>69.272000000000006</v>
      </c>
      <c r="C43" s="31">
        <v>13.222</v>
      </c>
      <c r="D43" s="31">
        <v>74.052000000000007</v>
      </c>
      <c r="E43" s="8">
        <f t="shared" si="2"/>
        <v>-0.48514644351464403</v>
      </c>
      <c r="F43" s="8">
        <f t="shared" si="3"/>
        <v>-0.45169431016379386</v>
      </c>
      <c r="G43" s="9">
        <f t="shared" si="4"/>
        <v>-25.880177602458552</v>
      </c>
      <c r="H43" s="10">
        <f t="shared" si="5"/>
        <v>25.880177602458552</v>
      </c>
      <c r="I43" s="8">
        <f t="shared" si="6"/>
        <v>0</v>
      </c>
      <c r="J43" s="8">
        <f t="shared" si="7"/>
        <v>0</v>
      </c>
      <c r="K43" s="8">
        <f t="shared" si="8"/>
        <v>0</v>
      </c>
      <c r="L43" s="8">
        <f t="shared" si="9"/>
        <v>0</v>
      </c>
      <c r="M43" s="8">
        <f t="shared" si="10"/>
        <v>0</v>
      </c>
      <c r="N43" s="8" t="b">
        <f t="shared" si="11"/>
        <v>0</v>
      </c>
      <c r="O43" s="1">
        <f t="shared" si="0"/>
        <v>25.880177602458552</v>
      </c>
      <c r="P43" s="1">
        <f t="shared" si="1"/>
        <v>5.3128298485835215</v>
      </c>
      <c r="Q43" s="8">
        <v>12</v>
      </c>
      <c r="R43" s="8">
        <v>21</v>
      </c>
      <c r="S43" s="8"/>
      <c r="T43" s="32">
        <v>0.57099999999999995</v>
      </c>
    </row>
    <row r="44" spans="1:20" x14ac:dyDescent="0.25">
      <c r="A44" s="31">
        <v>73.085999999999999</v>
      </c>
      <c r="B44" s="31">
        <v>76.597999999999999</v>
      </c>
      <c r="C44" s="31">
        <v>64.843000000000004</v>
      </c>
      <c r="D44" s="31">
        <v>72.48</v>
      </c>
      <c r="E44" s="8">
        <f t="shared" si="2"/>
        <v>2.0016998542982041</v>
      </c>
      <c r="F44" s="8">
        <f t="shared" si="3"/>
        <v>1.107488457637358</v>
      </c>
      <c r="G44" s="9">
        <f t="shared" si="4"/>
        <v>63.45441448207368</v>
      </c>
      <c r="H44" s="10">
        <f t="shared" si="5"/>
        <v>63.45441448207368</v>
      </c>
      <c r="I44" s="8">
        <f t="shared" si="6"/>
        <v>1</v>
      </c>
      <c r="J44" s="8">
        <f t="shared" si="7"/>
        <v>0</v>
      </c>
      <c r="K44" s="8">
        <f t="shared" si="8"/>
        <v>0</v>
      </c>
      <c r="L44" s="8">
        <f t="shared" si="9"/>
        <v>0</v>
      </c>
      <c r="M44" s="8">
        <f t="shared" si="10"/>
        <v>1</v>
      </c>
      <c r="N44" s="8">
        <f t="shared" si="11"/>
        <v>0</v>
      </c>
      <c r="O44" s="1">
        <f t="shared" si="0"/>
        <v>63.45441448207368</v>
      </c>
      <c r="P44" s="1">
        <f t="shared" si="1"/>
        <v>9.2143894534581019</v>
      </c>
      <c r="Q44" s="8"/>
      <c r="R44" s="8"/>
      <c r="S44" s="8"/>
      <c r="T44" s="8"/>
    </row>
    <row r="45" spans="1:20" x14ac:dyDescent="0.25">
      <c r="A45" s="31">
        <v>117.509</v>
      </c>
      <c r="B45" s="31">
        <v>81.138000000000005</v>
      </c>
      <c r="C45" s="31">
        <v>120.44</v>
      </c>
      <c r="D45" s="31">
        <v>76.483000000000004</v>
      </c>
      <c r="E45" s="8">
        <f t="shared" si="2"/>
        <v>0.6296455424274966</v>
      </c>
      <c r="F45" s="8">
        <f t="shared" si="3"/>
        <v>0.56193295748904915</v>
      </c>
      <c r="G45" s="9">
        <f t="shared" si="4"/>
        <v>32.196386833426821</v>
      </c>
      <c r="H45" s="10">
        <f t="shared" si="5"/>
        <v>32.196386833426821</v>
      </c>
      <c r="I45" s="8">
        <f t="shared" si="6"/>
        <v>0</v>
      </c>
      <c r="J45" s="8">
        <f t="shared" si="7"/>
        <v>0</v>
      </c>
      <c r="K45" s="8">
        <f t="shared" si="8"/>
        <v>0</v>
      </c>
      <c r="L45" s="8">
        <f t="shared" si="9"/>
        <v>0</v>
      </c>
      <c r="M45" s="8">
        <f t="shared" si="10"/>
        <v>0</v>
      </c>
      <c r="N45" s="8" t="b">
        <f t="shared" si="11"/>
        <v>0</v>
      </c>
      <c r="O45" s="1">
        <f t="shared" si="0"/>
        <v>32.196386833426821</v>
      </c>
      <c r="P45" s="1">
        <f t="shared" si="1"/>
        <v>5.5008895644250124</v>
      </c>
      <c r="Q45" s="8"/>
      <c r="R45" s="8"/>
      <c r="S45" s="8"/>
      <c r="T45" s="8"/>
    </row>
    <row r="46" spans="1:20" x14ac:dyDescent="0.25">
      <c r="A46" s="31">
        <v>153.45400000000001</v>
      </c>
      <c r="B46" s="31">
        <v>75.787999999999997</v>
      </c>
      <c r="C46" s="31">
        <v>157.68100000000001</v>
      </c>
      <c r="D46" s="31">
        <v>79.188999999999993</v>
      </c>
      <c r="E46" s="8">
        <f t="shared" si="2"/>
        <v>-1.2428697441928869</v>
      </c>
      <c r="F46" s="8">
        <f t="shared" si="3"/>
        <v>-0.89326314104363747</v>
      </c>
      <c r="G46" s="9">
        <f t="shared" si="4"/>
        <v>-51.180207976399608</v>
      </c>
      <c r="H46" s="10">
        <f t="shared" si="5"/>
        <v>51.180207976399608</v>
      </c>
      <c r="I46" s="8">
        <f t="shared" si="6"/>
        <v>0</v>
      </c>
      <c r="J46" s="8">
        <f t="shared" si="7"/>
        <v>0</v>
      </c>
      <c r="K46" s="8">
        <f t="shared" si="8"/>
        <v>0</v>
      </c>
      <c r="L46" s="8">
        <f t="shared" si="9"/>
        <v>0</v>
      </c>
      <c r="M46" s="8">
        <f t="shared" si="10"/>
        <v>0</v>
      </c>
      <c r="N46" s="8" t="b">
        <f t="shared" si="11"/>
        <v>0</v>
      </c>
      <c r="O46" s="1">
        <f t="shared" si="0"/>
        <v>51.180207976399608</v>
      </c>
      <c r="P46" s="1">
        <f t="shared" si="1"/>
        <v>5.4253414639080564</v>
      </c>
      <c r="Q46" s="8"/>
      <c r="R46" s="8"/>
      <c r="S46" s="8"/>
      <c r="T46" s="8"/>
    </row>
    <row r="47" spans="1:20" x14ac:dyDescent="0.25">
      <c r="A47" s="31">
        <v>26.385000000000002</v>
      </c>
      <c r="B47" s="31">
        <v>97.53</v>
      </c>
      <c r="C47" s="31">
        <v>20.062000000000001</v>
      </c>
      <c r="D47" s="31">
        <v>96.587999999999994</v>
      </c>
      <c r="E47" s="8">
        <f t="shared" si="2"/>
        <v>6.712314225053027</v>
      </c>
      <c r="F47" s="8">
        <f t="shared" si="3"/>
        <v>1.4229041667044651</v>
      </c>
      <c r="G47" s="9">
        <f t="shared" si="4"/>
        <v>81.526403403745164</v>
      </c>
      <c r="H47" s="10">
        <f t="shared" si="5"/>
        <v>81.526403403745164</v>
      </c>
      <c r="I47" s="8">
        <f t="shared" si="6"/>
        <v>1</v>
      </c>
      <c r="J47" s="8">
        <f t="shared" si="7"/>
        <v>0</v>
      </c>
      <c r="K47" s="8">
        <f t="shared" si="8"/>
        <v>0</v>
      </c>
      <c r="L47" s="8">
        <f t="shared" si="9"/>
        <v>0</v>
      </c>
      <c r="M47" s="8">
        <f t="shared" si="10"/>
        <v>1</v>
      </c>
      <c r="N47" s="8">
        <f t="shared" si="11"/>
        <v>0</v>
      </c>
      <c r="O47" s="1">
        <f t="shared" si="0"/>
        <v>81.526403403745164</v>
      </c>
      <c r="P47" s="1">
        <f t="shared" si="1"/>
        <v>6.3927844481102296</v>
      </c>
      <c r="Q47" s="8"/>
      <c r="R47" s="8"/>
      <c r="S47" s="8"/>
      <c r="T47" s="8"/>
    </row>
    <row r="48" spans="1:20" x14ac:dyDescent="0.25">
      <c r="A48" s="31">
        <v>59.881999999999998</v>
      </c>
      <c r="B48" s="31">
        <v>93.662000000000006</v>
      </c>
      <c r="C48" s="31">
        <v>64.382999999999996</v>
      </c>
      <c r="D48" s="31">
        <v>98.66</v>
      </c>
      <c r="E48" s="8">
        <f t="shared" si="2"/>
        <v>-0.9005602240896371</v>
      </c>
      <c r="F48" s="8">
        <f t="shared" si="3"/>
        <v>-0.73312453165208613</v>
      </c>
      <c r="G48" s="9">
        <f t="shared" si="4"/>
        <v>-42.00494152116967</v>
      </c>
      <c r="H48" s="10">
        <f t="shared" si="5"/>
        <v>42.00494152116967</v>
      </c>
      <c r="I48" s="8">
        <f t="shared" si="6"/>
        <v>0</v>
      </c>
      <c r="J48" s="8">
        <f t="shared" si="7"/>
        <v>0</v>
      </c>
      <c r="K48" s="8">
        <f t="shared" si="8"/>
        <v>0</v>
      </c>
      <c r="L48" s="8">
        <f t="shared" si="9"/>
        <v>0</v>
      </c>
      <c r="M48" s="8">
        <f t="shared" si="10"/>
        <v>0</v>
      </c>
      <c r="N48" s="8" t="b">
        <f t="shared" si="11"/>
        <v>0</v>
      </c>
      <c r="O48" s="1">
        <f t="shared" si="0"/>
        <v>42.00494152116967</v>
      </c>
      <c r="P48" s="1">
        <f t="shared" si="1"/>
        <v>6.7259947219723486</v>
      </c>
      <c r="Q48" s="8"/>
      <c r="R48" s="8"/>
      <c r="S48" s="8"/>
      <c r="T48" s="8"/>
    </row>
    <row r="49" spans="1:20" x14ac:dyDescent="0.25">
      <c r="A49" s="31">
        <v>105.33</v>
      </c>
      <c r="B49" s="31">
        <v>56.807000000000002</v>
      </c>
      <c r="C49" s="31">
        <v>101.176</v>
      </c>
      <c r="D49" s="31">
        <v>62.795000000000002</v>
      </c>
      <c r="E49" s="8">
        <f t="shared" si="2"/>
        <v>-0.69372077488309902</v>
      </c>
      <c r="F49" s="8">
        <f t="shared" si="3"/>
        <v>-0.60649927582909735</v>
      </c>
      <c r="G49" s="9">
        <f t="shared" si="4"/>
        <v>-34.74984878274806</v>
      </c>
      <c r="H49" s="10">
        <f t="shared" si="5"/>
        <v>34.74984878274806</v>
      </c>
      <c r="I49" s="8">
        <f t="shared" si="6"/>
        <v>0</v>
      </c>
      <c r="J49" s="8">
        <f t="shared" si="7"/>
        <v>0</v>
      </c>
      <c r="K49" s="8">
        <f t="shared" si="8"/>
        <v>0</v>
      </c>
      <c r="L49" s="8">
        <f t="shared" si="9"/>
        <v>0</v>
      </c>
      <c r="M49" s="8">
        <f t="shared" si="10"/>
        <v>0</v>
      </c>
      <c r="N49" s="8" t="b">
        <f t="shared" si="11"/>
        <v>0</v>
      </c>
      <c r="O49" s="1">
        <f t="shared" si="0"/>
        <v>34.74984878274806</v>
      </c>
      <c r="P49" s="1">
        <f t="shared" si="1"/>
        <v>7.2877884162480981</v>
      </c>
      <c r="Q49" s="8"/>
      <c r="R49" s="8"/>
      <c r="S49" s="8"/>
      <c r="T49" s="8"/>
    </row>
    <row r="50" spans="1:20" x14ac:dyDescent="0.25">
      <c r="A50" s="31">
        <v>142.773</v>
      </c>
      <c r="B50" s="31">
        <v>69.959000000000003</v>
      </c>
      <c r="C50" s="31">
        <v>150.08799999999999</v>
      </c>
      <c r="D50" s="31">
        <v>67.694999999999993</v>
      </c>
      <c r="E50" s="8">
        <f t="shared" si="2"/>
        <v>3.231007067137794</v>
      </c>
      <c r="F50" s="8">
        <f t="shared" si="3"/>
        <v>1.2706459483321992</v>
      </c>
      <c r="G50" s="9">
        <f t="shared" si="4"/>
        <v>72.802650094833083</v>
      </c>
      <c r="H50" s="10">
        <f t="shared" si="5"/>
        <v>72.802650094833083</v>
      </c>
      <c r="I50" s="8">
        <f t="shared" si="6"/>
        <v>0</v>
      </c>
      <c r="J50" s="8">
        <f t="shared" si="7"/>
        <v>0</v>
      </c>
      <c r="K50" s="8">
        <f t="shared" si="8"/>
        <v>0</v>
      </c>
      <c r="L50" s="8">
        <f t="shared" si="9"/>
        <v>0</v>
      </c>
      <c r="M50" s="8">
        <f t="shared" si="10"/>
        <v>0</v>
      </c>
      <c r="N50" s="8" t="b">
        <f t="shared" si="11"/>
        <v>0</v>
      </c>
      <c r="O50" s="1">
        <f t="shared" si="0"/>
        <v>72.802650094833083</v>
      </c>
      <c r="P50" s="1">
        <f t="shared" si="1"/>
        <v>7.6573442524154558</v>
      </c>
      <c r="Q50" s="8"/>
      <c r="R50" s="8"/>
      <c r="S50" s="8"/>
      <c r="T50" s="8"/>
    </row>
    <row r="51" spans="1:20" x14ac:dyDescent="0.25">
      <c r="A51" s="31">
        <v>175.72200000000001</v>
      </c>
      <c r="B51" s="31">
        <v>60.078000000000003</v>
      </c>
      <c r="C51" s="31">
        <v>182.97800000000001</v>
      </c>
      <c r="D51" s="31">
        <v>57.542000000000002</v>
      </c>
      <c r="E51" s="8">
        <f t="shared" si="2"/>
        <v>2.8611987381703456</v>
      </c>
      <c r="F51" s="8">
        <f t="shared" si="3"/>
        <v>1.2345635723138</v>
      </c>
      <c r="G51" s="9">
        <f t="shared" si="4"/>
        <v>70.735282234174747</v>
      </c>
      <c r="H51" s="10">
        <f t="shared" si="5"/>
        <v>70.735282234174747</v>
      </c>
      <c r="I51" s="8">
        <f t="shared" si="6"/>
        <v>0</v>
      </c>
      <c r="J51" s="8">
        <f t="shared" si="7"/>
        <v>0</v>
      </c>
      <c r="K51" s="8">
        <f t="shared" si="8"/>
        <v>0</v>
      </c>
      <c r="L51" s="8">
        <f t="shared" si="9"/>
        <v>0</v>
      </c>
      <c r="M51" s="8">
        <f t="shared" si="10"/>
        <v>0</v>
      </c>
      <c r="N51" s="8" t="b">
        <f t="shared" si="11"/>
        <v>0</v>
      </c>
      <c r="O51" s="1">
        <f t="shared" si="0"/>
        <v>70.735282234174747</v>
      </c>
      <c r="P51" s="1">
        <f t="shared" si="1"/>
        <v>7.6864056619462922</v>
      </c>
      <c r="Q51" s="8"/>
      <c r="R51" s="8"/>
      <c r="S51" s="8"/>
      <c r="T51" s="8"/>
    </row>
    <row r="52" spans="1:20" x14ac:dyDescent="0.25">
      <c r="A52" s="31">
        <v>217.11199999999999</v>
      </c>
      <c r="B52" s="31">
        <v>73.888000000000005</v>
      </c>
      <c r="C52" s="31">
        <v>209.16399999999999</v>
      </c>
      <c r="D52" s="31">
        <v>66.387</v>
      </c>
      <c r="E52" s="8">
        <f t="shared" si="2"/>
        <v>1.059592054392748</v>
      </c>
      <c r="F52" s="8">
        <f t="shared" si="3"/>
        <v>0.81432400481788969</v>
      </c>
      <c r="G52" s="9">
        <f t="shared" si="4"/>
        <v>46.657328632255997</v>
      </c>
      <c r="H52" s="10">
        <f t="shared" si="5"/>
        <v>46.657328632255997</v>
      </c>
      <c r="I52" s="8">
        <f t="shared" si="6"/>
        <v>1</v>
      </c>
      <c r="J52" s="8">
        <f t="shared" si="7"/>
        <v>0</v>
      </c>
      <c r="K52" s="8">
        <f t="shared" si="8"/>
        <v>0</v>
      </c>
      <c r="L52" s="8">
        <f t="shared" si="9"/>
        <v>0</v>
      </c>
      <c r="M52" s="8">
        <f t="shared" si="10"/>
        <v>1</v>
      </c>
      <c r="N52" s="8">
        <f t="shared" si="11"/>
        <v>0</v>
      </c>
      <c r="O52" s="1">
        <f t="shared" si="0"/>
        <v>46.657328632255997</v>
      </c>
      <c r="P52" s="1">
        <f t="shared" si="1"/>
        <v>10.928664374021199</v>
      </c>
      <c r="Q52" s="8"/>
      <c r="R52" s="8"/>
      <c r="S52" s="8"/>
      <c r="T52" s="8"/>
    </row>
    <row r="53" spans="1:20" x14ac:dyDescent="0.25">
      <c r="A53" s="31">
        <v>26.123999999999999</v>
      </c>
      <c r="B53" s="31">
        <v>99.24</v>
      </c>
      <c r="C53" s="31">
        <v>20.123000000000001</v>
      </c>
      <c r="D53" s="31">
        <v>98.861999999999995</v>
      </c>
      <c r="E53" s="8">
        <f t="shared" si="2"/>
        <v>15.875661375661364</v>
      </c>
      <c r="F53" s="8">
        <f t="shared" si="3"/>
        <v>1.5078899346229173</v>
      </c>
      <c r="G53" s="9">
        <f t="shared" si="4"/>
        <v>86.395729224150784</v>
      </c>
      <c r="H53" s="10">
        <f t="shared" si="5"/>
        <v>86.395729224150784</v>
      </c>
      <c r="I53" s="8">
        <f t="shared" si="6"/>
        <v>1</v>
      </c>
      <c r="J53" s="8">
        <f t="shared" si="7"/>
        <v>0</v>
      </c>
      <c r="K53" s="8">
        <f t="shared" si="8"/>
        <v>0</v>
      </c>
      <c r="L53" s="8">
        <f t="shared" si="9"/>
        <v>0</v>
      </c>
      <c r="M53" s="8">
        <f t="shared" si="10"/>
        <v>1</v>
      </c>
      <c r="N53" s="8">
        <f t="shared" si="11"/>
        <v>0</v>
      </c>
      <c r="O53" s="1">
        <f t="shared" si="0"/>
        <v>86.395729224150784</v>
      </c>
      <c r="P53" s="1">
        <f t="shared" si="1"/>
        <v>6.0128932303841864</v>
      </c>
      <c r="Q53" s="8"/>
      <c r="R53" s="8"/>
      <c r="S53" s="8"/>
      <c r="T53" s="8"/>
    </row>
    <row r="54" spans="1:20" x14ac:dyDescent="0.25">
      <c r="A54" s="31">
        <v>60.639000000000003</v>
      </c>
      <c r="B54" s="31">
        <v>95.501999999999995</v>
      </c>
      <c r="C54" s="31">
        <v>64.795000000000002</v>
      </c>
      <c r="D54" s="31">
        <v>100.28100000000001</v>
      </c>
      <c r="E54" s="8">
        <f t="shared" si="2"/>
        <v>-0.86963799958150023</v>
      </c>
      <c r="F54" s="8">
        <f t="shared" si="3"/>
        <v>-0.71578503250105829</v>
      </c>
      <c r="G54" s="9">
        <f t="shared" si="4"/>
        <v>-41.011461400945102</v>
      </c>
      <c r="H54" s="10">
        <f t="shared" si="5"/>
        <v>41.011461400945102</v>
      </c>
      <c r="I54" s="8">
        <f t="shared" si="6"/>
        <v>0</v>
      </c>
      <c r="J54" s="8">
        <f t="shared" si="7"/>
        <v>0</v>
      </c>
      <c r="K54" s="8">
        <f t="shared" si="8"/>
        <v>0</v>
      </c>
      <c r="L54" s="8">
        <f t="shared" si="9"/>
        <v>0</v>
      </c>
      <c r="M54" s="8">
        <f t="shared" si="10"/>
        <v>0</v>
      </c>
      <c r="N54" s="8" t="b">
        <f t="shared" si="11"/>
        <v>0</v>
      </c>
      <c r="O54" s="1">
        <f t="shared" si="0"/>
        <v>41.011461400945102</v>
      </c>
      <c r="P54" s="1">
        <f t="shared" si="1"/>
        <v>6.3333385350855904</v>
      </c>
      <c r="Q54" s="8"/>
      <c r="R54" s="8"/>
      <c r="S54" s="8"/>
      <c r="T54" s="8"/>
    </row>
    <row r="55" spans="1:20" x14ac:dyDescent="0.25">
      <c r="A55" s="31">
        <v>106.105</v>
      </c>
      <c r="B55" s="31">
        <v>58.927</v>
      </c>
      <c r="C55" s="31">
        <v>101.54600000000001</v>
      </c>
      <c r="D55" s="31">
        <v>64.587999999999994</v>
      </c>
      <c r="E55" s="8">
        <f t="shared" si="2"/>
        <v>-0.8053347465112175</v>
      </c>
      <c r="F55" s="8">
        <f t="shared" si="3"/>
        <v>-0.67798538196853841</v>
      </c>
      <c r="G55" s="9">
        <f t="shared" si="4"/>
        <v>-38.845700958362279</v>
      </c>
      <c r="H55" s="10">
        <f t="shared" si="5"/>
        <v>38.845700958362279</v>
      </c>
      <c r="I55" s="8">
        <f t="shared" si="6"/>
        <v>0</v>
      </c>
      <c r="J55" s="8">
        <f t="shared" si="7"/>
        <v>0</v>
      </c>
      <c r="K55" s="8">
        <f t="shared" si="8"/>
        <v>0</v>
      </c>
      <c r="L55" s="8">
        <f t="shared" si="9"/>
        <v>0</v>
      </c>
      <c r="M55" s="8">
        <f t="shared" si="10"/>
        <v>0</v>
      </c>
      <c r="N55" s="8" t="b">
        <f t="shared" si="11"/>
        <v>0</v>
      </c>
      <c r="O55" s="1">
        <f t="shared" si="0"/>
        <v>38.845700958362279</v>
      </c>
      <c r="P55" s="1">
        <f t="shared" si="1"/>
        <v>7.2685213076663615</v>
      </c>
      <c r="Q55" s="8"/>
      <c r="R55" s="8"/>
      <c r="S55" s="8"/>
      <c r="T55" s="8"/>
    </row>
    <row r="56" spans="1:20" x14ac:dyDescent="0.25">
      <c r="A56" s="31">
        <v>143.32599999999999</v>
      </c>
      <c r="B56" s="31">
        <v>71.724000000000004</v>
      </c>
      <c r="C56" s="31">
        <v>150.49299999999999</v>
      </c>
      <c r="D56" s="31">
        <v>69.685000000000002</v>
      </c>
      <c r="E56" s="8">
        <f t="shared" si="2"/>
        <v>3.5149583128984778</v>
      </c>
      <c r="F56" s="8">
        <f t="shared" si="3"/>
        <v>1.2936211534625255</v>
      </c>
      <c r="G56" s="9">
        <f t="shared" si="4"/>
        <v>74.119032382248093</v>
      </c>
      <c r="H56" s="10">
        <f t="shared" si="5"/>
        <v>74.119032382248093</v>
      </c>
      <c r="I56" s="8">
        <f t="shared" si="6"/>
        <v>0</v>
      </c>
      <c r="J56" s="8">
        <f t="shared" si="7"/>
        <v>0</v>
      </c>
      <c r="K56" s="8">
        <f t="shared" si="8"/>
        <v>0</v>
      </c>
      <c r="L56" s="8">
        <f t="shared" si="9"/>
        <v>0</v>
      </c>
      <c r="M56" s="8">
        <f t="shared" si="10"/>
        <v>0</v>
      </c>
      <c r="N56" s="8" t="b">
        <f t="shared" si="11"/>
        <v>0</v>
      </c>
      <c r="O56" s="1">
        <f t="shared" si="0"/>
        <v>74.119032382248093</v>
      </c>
      <c r="P56" s="1">
        <f t="shared" si="1"/>
        <v>7.4514032235546095</v>
      </c>
      <c r="Q56" s="8"/>
      <c r="R56" s="8"/>
      <c r="S56" s="8"/>
      <c r="T56" s="8"/>
    </row>
    <row r="57" spans="1:20" x14ac:dyDescent="0.25">
      <c r="A57" s="31">
        <v>176.60400000000001</v>
      </c>
      <c r="B57" s="31">
        <v>62.238999999999997</v>
      </c>
      <c r="C57" s="31">
        <v>183.22300000000001</v>
      </c>
      <c r="D57" s="31">
        <v>59.408999999999999</v>
      </c>
      <c r="E57" s="8">
        <f t="shared" si="2"/>
        <v>2.3388692579505315</v>
      </c>
      <c r="F57" s="8">
        <f t="shared" si="3"/>
        <v>1.1667618447158121</v>
      </c>
      <c r="G57" s="9">
        <f t="shared" si="4"/>
        <v>66.850529399114365</v>
      </c>
      <c r="H57" s="10">
        <f t="shared" si="5"/>
        <v>66.850529399114365</v>
      </c>
      <c r="I57" s="8">
        <f t="shared" si="6"/>
        <v>0</v>
      </c>
      <c r="J57" s="8">
        <f t="shared" si="7"/>
        <v>0</v>
      </c>
      <c r="K57" s="8">
        <f t="shared" si="8"/>
        <v>0</v>
      </c>
      <c r="L57" s="8">
        <f t="shared" si="9"/>
        <v>0</v>
      </c>
      <c r="M57" s="8">
        <f t="shared" si="10"/>
        <v>0</v>
      </c>
      <c r="N57" s="8" t="b">
        <f t="shared" si="11"/>
        <v>0</v>
      </c>
      <c r="O57" s="1">
        <f t="shared" si="0"/>
        <v>66.850529399114365</v>
      </c>
      <c r="P57" s="1">
        <f t="shared" si="1"/>
        <v>7.1986152140533246</v>
      </c>
      <c r="Q57" s="8"/>
      <c r="R57" s="8"/>
      <c r="S57" s="8"/>
      <c r="T57" s="8"/>
    </row>
    <row r="58" spans="1:20" x14ac:dyDescent="0.25">
      <c r="A58" s="31">
        <v>217.43100000000001</v>
      </c>
      <c r="B58" s="31">
        <v>75.947999999999993</v>
      </c>
      <c r="C58" s="31">
        <v>209.619</v>
      </c>
      <c r="D58" s="31">
        <v>67.941000000000003</v>
      </c>
      <c r="E58" s="8">
        <f t="shared" si="2"/>
        <v>0.97564630947920827</v>
      </c>
      <c r="F58" s="8">
        <f t="shared" si="3"/>
        <v>0.77307183910941735</v>
      </c>
      <c r="G58" s="9">
        <f t="shared" si="4"/>
        <v>44.293753641386225</v>
      </c>
      <c r="H58" s="10">
        <f t="shared" si="5"/>
        <v>44.293753641386225</v>
      </c>
      <c r="I58" s="8">
        <f t="shared" si="6"/>
        <v>1</v>
      </c>
      <c r="J58" s="8">
        <f t="shared" si="7"/>
        <v>0</v>
      </c>
      <c r="K58" s="8">
        <f t="shared" si="8"/>
        <v>0</v>
      </c>
      <c r="L58" s="8">
        <f t="shared" si="9"/>
        <v>0</v>
      </c>
      <c r="M58" s="8">
        <f t="shared" si="10"/>
        <v>1</v>
      </c>
      <c r="N58" s="8">
        <f t="shared" si="11"/>
        <v>0</v>
      </c>
      <c r="O58" s="1">
        <f t="shared" si="0"/>
        <v>44.293753641386225</v>
      </c>
      <c r="P58" s="1">
        <f t="shared" si="1"/>
        <v>11.186571995030473</v>
      </c>
      <c r="Q58" s="8"/>
      <c r="R58" s="8"/>
      <c r="S58" s="8"/>
      <c r="T58" s="8"/>
    </row>
    <row r="59" spans="1:20" x14ac:dyDescent="0.25">
      <c r="A59" s="31">
        <v>28.896999999999998</v>
      </c>
      <c r="B59" s="31">
        <v>76.697000000000003</v>
      </c>
      <c r="C59" s="31">
        <v>32.828000000000003</v>
      </c>
      <c r="D59" s="31">
        <v>78.063000000000002</v>
      </c>
      <c r="E59" s="8">
        <f t="shared" si="2"/>
        <v>-2.877745241581263</v>
      </c>
      <c r="F59" s="8">
        <f t="shared" si="3"/>
        <v>-1.2363555197039895</v>
      </c>
      <c r="G59" s="9">
        <f t="shared" si="4"/>
        <v>-70.837953256742082</v>
      </c>
      <c r="H59" s="10">
        <f t="shared" si="5"/>
        <v>70.837953256742082</v>
      </c>
      <c r="I59" s="8">
        <f t="shared" si="6"/>
        <v>0</v>
      </c>
      <c r="J59" s="8">
        <f t="shared" si="7"/>
        <v>0</v>
      </c>
      <c r="K59" s="8">
        <f t="shared" si="8"/>
        <v>0</v>
      </c>
      <c r="L59" s="8">
        <f t="shared" si="9"/>
        <v>0</v>
      </c>
      <c r="M59" s="8">
        <f t="shared" si="10"/>
        <v>0</v>
      </c>
      <c r="N59" s="8" t="b">
        <f t="shared" si="11"/>
        <v>0</v>
      </c>
      <c r="O59" s="1">
        <f t="shared" si="0"/>
        <v>70.837953256742082</v>
      </c>
      <c r="P59" s="1">
        <f t="shared" si="1"/>
        <v>4.1615762638692608</v>
      </c>
      <c r="Q59" s="8"/>
      <c r="R59" s="8"/>
      <c r="S59" s="8"/>
      <c r="T59" s="8"/>
    </row>
    <row r="60" spans="1:20" x14ac:dyDescent="0.25">
      <c r="A60" s="31">
        <v>89.411000000000001</v>
      </c>
      <c r="B60" s="31">
        <v>68.007999999999996</v>
      </c>
      <c r="C60" s="31">
        <v>80.48</v>
      </c>
      <c r="D60" s="31">
        <v>66.643000000000001</v>
      </c>
      <c r="E60" s="8">
        <f t="shared" si="2"/>
        <v>6.5428571428571658</v>
      </c>
      <c r="F60" s="8">
        <f t="shared" si="3"/>
        <v>1.4191315730732823</v>
      </c>
      <c r="G60" s="9">
        <f t="shared" si="4"/>
        <v>81.310249710860461</v>
      </c>
      <c r="H60" s="10">
        <f t="shared" si="5"/>
        <v>81.310249710860461</v>
      </c>
      <c r="I60" s="8">
        <f t="shared" si="6"/>
        <v>1</v>
      </c>
      <c r="J60" s="8">
        <f t="shared" si="7"/>
        <v>0</v>
      </c>
      <c r="K60" s="8">
        <f t="shared" si="8"/>
        <v>0</v>
      </c>
      <c r="L60" s="8">
        <f t="shared" si="9"/>
        <v>0</v>
      </c>
      <c r="M60" s="8">
        <f t="shared" si="10"/>
        <v>1</v>
      </c>
      <c r="N60" s="8">
        <f t="shared" si="11"/>
        <v>0</v>
      </c>
      <c r="O60" s="1">
        <f t="shared" si="0"/>
        <v>81.310249710860461</v>
      </c>
      <c r="P60" s="1">
        <f t="shared" si="1"/>
        <v>9.0347100672904794</v>
      </c>
      <c r="Q60" s="8"/>
      <c r="R60" s="8"/>
      <c r="S60" s="8"/>
      <c r="T60" s="8"/>
    </row>
    <row r="61" spans="1:20" x14ac:dyDescent="0.25">
      <c r="A61" s="31">
        <v>115.485</v>
      </c>
      <c r="B61" s="31">
        <v>73.3</v>
      </c>
      <c r="C61" s="31">
        <v>120.941</v>
      </c>
      <c r="D61" s="31">
        <v>78.656999999999996</v>
      </c>
      <c r="E61" s="8">
        <f t="shared" si="2"/>
        <v>-1.0184804928131423</v>
      </c>
      <c r="F61" s="8">
        <f t="shared" si="3"/>
        <v>-0.79455355356539104</v>
      </c>
      <c r="G61" s="9">
        <f t="shared" si="4"/>
        <v>-45.524565216418686</v>
      </c>
      <c r="H61" s="10">
        <f t="shared" si="5"/>
        <v>45.524565216418686</v>
      </c>
      <c r="I61" s="8">
        <f t="shared" si="6"/>
        <v>0</v>
      </c>
      <c r="J61" s="8">
        <f t="shared" si="7"/>
        <v>0</v>
      </c>
      <c r="K61" s="8">
        <f t="shared" si="8"/>
        <v>0</v>
      </c>
      <c r="L61" s="8">
        <f t="shared" si="9"/>
        <v>0</v>
      </c>
      <c r="M61" s="8">
        <f t="shared" si="10"/>
        <v>0</v>
      </c>
      <c r="N61" s="8" t="b">
        <f t="shared" si="11"/>
        <v>0</v>
      </c>
      <c r="O61" s="1">
        <f t="shared" si="0"/>
        <v>45.524565216418686</v>
      </c>
      <c r="P61" s="1">
        <f t="shared" si="1"/>
        <v>7.6462660822129402</v>
      </c>
      <c r="Q61" s="8"/>
      <c r="R61" s="8"/>
      <c r="S61" s="8"/>
      <c r="T61" s="8"/>
    </row>
    <row r="62" spans="1:20" x14ac:dyDescent="0.25">
      <c r="A62" s="31">
        <v>161.76400000000001</v>
      </c>
      <c r="B62" s="31">
        <v>60.472999999999999</v>
      </c>
      <c r="C62" s="31">
        <v>158.482</v>
      </c>
      <c r="D62" s="31">
        <v>60.478999999999999</v>
      </c>
      <c r="E62" s="8">
        <f t="shared" si="2"/>
        <v>-546.99999999998101</v>
      </c>
      <c r="F62" s="8">
        <f t="shared" si="3"/>
        <v>-1.5689681752666447</v>
      </c>
      <c r="G62" s="9">
        <f t="shared" si="4"/>
        <v>-89.895254633120771</v>
      </c>
      <c r="H62" s="10">
        <f t="shared" si="5"/>
        <v>89.895254633120771</v>
      </c>
      <c r="I62" s="8">
        <f t="shared" si="6"/>
        <v>0</v>
      </c>
      <c r="J62" s="8">
        <f t="shared" si="7"/>
        <v>0</v>
      </c>
      <c r="K62" s="8">
        <f t="shared" si="8"/>
        <v>0</v>
      </c>
      <c r="L62" s="8">
        <f t="shared" si="9"/>
        <v>0</v>
      </c>
      <c r="M62" s="8">
        <f t="shared" si="10"/>
        <v>0</v>
      </c>
      <c r="N62" s="8" t="b">
        <f t="shared" si="11"/>
        <v>0</v>
      </c>
      <c r="O62" s="1">
        <f t="shared" si="0"/>
        <v>89.895254633120771</v>
      </c>
      <c r="P62" s="1">
        <f t="shared" si="1"/>
        <v>3.2820054844561231</v>
      </c>
      <c r="Q62" s="8"/>
      <c r="R62" s="8"/>
      <c r="S62" s="8"/>
      <c r="T62" s="8"/>
    </row>
    <row r="63" spans="1:20" x14ac:dyDescent="0.25">
      <c r="A63" s="31">
        <v>201.78200000000001</v>
      </c>
      <c r="B63" s="31">
        <v>50.067</v>
      </c>
      <c r="C63" s="31">
        <v>201.39400000000001</v>
      </c>
      <c r="D63" s="31">
        <v>47.523000000000003</v>
      </c>
      <c r="E63" s="8">
        <f t="shared" si="2"/>
        <v>0.15251572327044249</v>
      </c>
      <c r="F63" s="8">
        <f t="shared" si="3"/>
        <v>0.15134940003270347</v>
      </c>
      <c r="G63" s="9">
        <f t="shared" si="4"/>
        <v>8.6716818537110729</v>
      </c>
      <c r="H63" s="10">
        <f t="shared" si="5"/>
        <v>8.6716818537110729</v>
      </c>
      <c r="I63" s="8">
        <f t="shared" si="6"/>
        <v>1</v>
      </c>
      <c r="J63" s="8">
        <f t="shared" si="7"/>
        <v>0</v>
      </c>
      <c r="K63" s="8">
        <f t="shared" si="8"/>
        <v>0</v>
      </c>
      <c r="L63" s="8">
        <f t="shared" si="9"/>
        <v>0</v>
      </c>
      <c r="M63" s="8">
        <f t="shared" si="10"/>
        <v>1</v>
      </c>
      <c r="N63" s="8">
        <f t="shared" si="11"/>
        <v>0</v>
      </c>
      <c r="O63" s="1">
        <f t="shared" si="0"/>
        <v>8.6716818537110729</v>
      </c>
      <c r="P63" s="1">
        <f t="shared" si="1"/>
        <v>2.5734179606119154</v>
      </c>
      <c r="Q63" s="8"/>
      <c r="R63" s="8"/>
      <c r="S63" s="8"/>
      <c r="T63" s="8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HT1080</vt:lpstr>
      <vt:lpstr>CS2KO-HT1080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2025-04-02T15:13:41Z</dcterms:modified>
</cp:coreProperties>
</file>